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035" windowHeight="7680" tabRatio="871" activeTab="9"/>
  </bookViews>
  <sheets>
    <sheet name="7S4" sheetId="1" r:id="rId1"/>
    <sheet name="72INT" sheetId="2" r:id="rId2"/>
    <sheet name="90INT" sheetId="3" r:id="rId3"/>
    <sheet name="117INT" sheetId="4" r:id="rId4"/>
    <sheet name="123INT" sheetId="5" r:id="rId5"/>
    <sheet name="133INT" sheetId="6" r:id="rId6"/>
    <sheet name="144INT" sheetId="7" r:id="rId7"/>
    <sheet name="154INT" sheetId="8" r:id="rId8"/>
    <sheet name="169INT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<sst xmlns="http://schemas.openxmlformats.org/spreadsheetml/2006/main" count="244" uniqueCount="44">
  <si>
    <t>LOAD</t>
  </si>
  <si>
    <t>HOT in</t>
  </si>
  <si>
    <t>HOT out</t>
  </si>
  <si>
    <t>COLD out</t>
  </si>
  <si>
    <t>COLD in</t>
  </si>
  <si>
    <t>LMTD</t>
  </si>
  <si>
    <t>HE</t>
  </si>
  <si>
    <t>AREA</t>
  </si>
  <si>
    <t>MJ/hr</t>
  </si>
  <si>
    <t>m2</t>
  </si>
  <si>
    <t>Q</t>
  </si>
  <si>
    <t>A cal</t>
  </si>
  <si>
    <t>72 INT</t>
  </si>
  <si>
    <t>INT</t>
  </si>
  <si>
    <t>Objective Function</t>
  </si>
  <si>
    <t>Total Area(Cal)</t>
  </si>
  <si>
    <t>Total Area(Prog)</t>
  </si>
  <si>
    <t>Hot Utility</t>
  </si>
  <si>
    <t>Cold Utility</t>
  </si>
  <si>
    <t>Total Utility</t>
  </si>
  <si>
    <t>Fixed cost</t>
  </si>
  <si>
    <t>Area Cost</t>
  </si>
  <si>
    <t>Utility Cost</t>
  </si>
  <si>
    <t>90 INT</t>
  </si>
  <si>
    <t>117 INT</t>
  </si>
  <si>
    <t>123 INT</t>
  </si>
  <si>
    <t>133 INT</t>
  </si>
  <si>
    <t>144 INT</t>
  </si>
  <si>
    <t>154 INT</t>
  </si>
  <si>
    <t>Program</t>
  </si>
  <si>
    <t>169 INT</t>
  </si>
  <si>
    <t>A (prog.)</t>
  </si>
  <si>
    <t>A (cal.)</t>
  </si>
  <si>
    <t>total A</t>
  </si>
  <si>
    <t>7S4 72 INT</t>
  </si>
  <si>
    <t>2 Zones</t>
  </si>
  <si>
    <t>7S4 90 INT</t>
  </si>
  <si>
    <t>7S4 117 INT</t>
  </si>
  <si>
    <t>7S4 123 INT</t>
  </si>
  <si>
    <t>7S4 133 INT</t>
  </si>
  <si>
    <t>7S4 144 INT</t>
  </si>
  <si>
    <t>7S4 154 INT</t>
  </si>
  <si>
    <t>7S4 169 INT</t>
  </si>
  <si>
    <t>7S4_2Z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</si>
</sst>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0" fillId="4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3" fillId="3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6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Sheet1!$A$4:$A$11</c:f>
              <c:numCache/>
            </c:numRef>
          </c:xVal>
          <c:yVal>
            <c:numRef>
              <c:f>Sheet1!$D$4:$D$11</c:f>
              <c:numCache/>
            </c:numRef>
          </c:yVal>
          <c:smooth val="0"/>
        </c:ser>
        <c:axId val="56409279"/>
        <c:axId val="37921464"/>
      </c:scatterChart>
      <c:valAx>
        <c:axId val="56409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no. of interval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921464"/>
        <c:crosses val="autoZero"/>
        <c:crossBetween val="midCat"/>
        <c:dispUnits/>
      </c:valAx>
      <c:valAx>
        <c:axId val="37921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Total Area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40927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Total Cost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Sheet1!$A$4:$A$11</c:f>
              <c:numCache/>
            </c:numRef>
          </c:xVal>
          <c:yVal>
            <c:numRef>
              <c:f>Sheet1!$B$4:$B$11</c:f>
              <c:numCache/>
            </c:numRef>
          </c:yVal>
          <c:smooth val="0"/>
        </c:ser>
        <c:ser>
          <c:idx val="1"/>
          <c:order val="1"/>
          <c:tx>
            <c:v>Area Cost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Sheet1!$A$4:$A$11</c:f>
              <c:numCache/>
            </c:numRef>
          </c:xVal>
          <c:yVal>
            <c:numRef>
              <c:f>Sheet1!$I$4:$I$11</c:f>
              <c:numCache/>
            </c:numRef>
          </c:yVal>
          <c:smooth val="0"/>
        </c:ser>
        <c:ser>
          <c:idx val="2"/>
          <c:order val="2"/>
          <c:tx>
            <c:v>Fixed Cost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Sheet1!$A$4:$A$11</c:f>
              <c:numCache/>
            </c:numRef>
          </c:xVal>
          <c:yVal>
            <c:numRef>
              <c:f>Sheet1!$H$4:$H$11</c:f>
              <c:numCache/>
            </c:numRef>
          </c:yVal>
          <c:smooth val="0"/>
        </c:ser>
        <c:ser>
          <c:idx val="3"/>
          <c:order val="3"/>
          <c:tx>
            <c:v>Utility Cost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Sheet1!$A$4:$A$11</c:f>
              <c:numCache/>
            </c:numRef>
          </c:xVal>
          <c:yVal>
            <c:numRef>
              <c:f>Sheet1!$J$4:$J$11</c:f>
              <c:numCache/>
            </c:numRef>
          </c:yVal>
          <c:smooth val="0"/>
        </c:ser>
        <c:axId val="5748857"/>
        <c:axId val="51739714"/>
      </c:scatterChart>
      <c:valAx>
        <c:axId val="5748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no. of interval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739714"/>
        <c:crosses val="autoZero"/>
        <c:crossBetween val="midCat"/>
        <c:dispUnits/>
      </c:valAx>
      <c:valAx>
        <c:axId val="51739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Cost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885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12</xdr:row>
      <xdr:rowOff>9525</xdr:rowOff>
    </xdr:from>
    <xdr:to>
      <xdr:col>8</xdr:col>
      <xdr:colOff>200025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600075" y="1962150"/>
        <a:ext cx="54387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29</xdr:row>
      <xdr:rowOff>66675</xdr:rowOff>
    </xdr:from>
    <xdr:to>
      <xdr:col>8</xdr:col>
      <xdr:colOff>238125</xdr:colOff>
      <xdr:row>48</xdr:row>
      <xdr:rowOff>19050</xdr:rowOff>
    </xdr:to>
    <xdr:graphicFrame>
      <xdr:nvGraphicFramePr>
        <xdr:cNvPr id="2" name="Chart 2"/>
        <xdr:cNvGraphicFramePr/>
      </xdr:nvGraphicFramePr>
      <xdr:xfrm>
        <a:off x="619125" y="4772025"/>
        <a:ext cx="54578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3"/>
  <sheetViews>
    <sheetView workbookViewId="0" topLeftCell="A4">
      <selection activeCell="G53" sqref="G53"/>
    </sheetView>
  </sheetViews>
  <sheetFormatPr defaultColWidth="9.140625" defaultRowHeight="12.75"/>
  <cols>
    <col min="2" max="2" width="11.140625" style="1" bestFit="1" customWidth="1"/>
    <col min="3" max="9" width="8.00390625" style="1" bestFit="1" customWidth="1"/>
    <col min="10" max="10" width="9.00390625" style="1" bestFit="1" customWidth="1"/>
    <col min="11" max="13" width="8.00390625" style="1" bestFit="1" customWidth="1"/>
    <col min="14" max="14" width="9.00390625" style="1" bestFit="1" customWidth="1"/>
  </cols>
  <sheetData>
    <row r="2" ht="12.75">
      <c r="B2" s="19" t="s">
        <v>35</v>
      </c>
    </row>
    <row r="4" ht="12.75">
      <c r="B4" s="17" t="s">
        <v>34</v>
      </c>
    </row>
    <row r="5" spans="2:14" ht="12.75">
      <c r="B5" s="2" t="s">
        <v>6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 t="s">
        <v>33</v>
      </c>
    </row>
    <row r="6" spans="2:13" ht="12.75">
      <c r="B6" s="1" t="s">
        <v>10</v>
      </c>
      <c r="C6" s="1">
        <v>3675</v>
      </c>
      <c r="D6" s="1">
        <v>1540</v>
      </c>
      <c r="E6" s="1">
        <v>495</v>
      </c>
      <c r="F6" s="1">
        <v>8390</v>
      </c>
      <c r="G6" s="1">
        <v>1400</v>
      </c>
      <c r="H6" s="1">
        <v>2800</v>
      </c>
      <c r="I6" s="1">
        <v>1417.5</v>
      </c>
      <c r="J6" s="1">
        <v>5100</v>
      </c>
      <c r="K6" s="1">
        <v>1200</v>
      </c>
      <c r="L6" s="1">
        <v>2400</v>
      </c>
      <c r="M6" s="1">
        <v>8750</v>
      </c>
    </row>
    <row r="7" spans="2:14" ht="12.75">
      <c r="B7" s="18" t="s">
        <v>31</v>
      </c>
      <c r="C7" s="1">
        <v>904.125</v>
      </c>
      <c r="D7" s="1">
        <v>415.386</v>
      </c>
      <c r="E7" s="1">
        <v>115.805</v>
      </c>
      <c r="F7" s="1">
        <v>511.747</v>
      </c>
      <c r="G7" s="1">
        <v>154.643</v>
      </c>
      <c r="H7" s="1">
        <v>276.625</v>
      </c>
      <c r="I7" s="1">
        <v>117.543</v>
      </c>
      <c r="J7" s="1">
        <v>1791.984</v>
      </c>
      <c r="K7" s="1">
        <v>144.786</v>
      </c>
      <c r="L7" s="1">
        <v>324.453</v>
      </c>
      <c r="M7" s="1">
        <v>877.745</v>
      </c>
      <c r="N7" s="1">
        <f>SUM(C7:M7)</f>
        <v>5634.842</v>
      </c>
    </row>
    <row r="8" spans="2:14" ht="12.75">
      <c r="B8" s="18" t="s">
        <v>32</v>
      </c>
      <c r="C8" s="20">
        <v>561.062</v>
      </c>
      <c r="D8" s="20">
        <v>1013.74</v>
      </c>
      <c r="E8" s="20">
        <v>103</v>
      </c>
      <c r="F8" s="20">
        <v>511.42</v>
      </c>
      <c r="G8" s="20">
        <v>117.189</v>
      </c>
      <c r="H8" s="20">
        <v>278.72</v>
      </c>
      <c r="I8" s="20">
        <v>117.543</v>
      </c>
      <c r="J8" s="20">
        <v>1686.14</v>
      </c>
      <c r="K8" s="20">
        <v>227.279</v>
      </c>
      <c r="L8" s="20">
        <v>315.254</v>
      </c>
      <c r="M8" s="20">
        <v>866.163</v>
      </c>
      <c r="N8" s="21">
        <v>5797.517</v>
      </c>
    </row>
    <row r="10" ht="12.75">
      <c r="B10" s="17" t="s">
        <v>36</v>
      </c>
    </row>
    <row r="11" spans="2:14" ht="12.75">
      <c r="B11" s="24" t="s">
        <v>6</v>
      </c>
      <c r="C11" s="24">
        <v>1</v>
      </c>
      <c r="D11" s="24">
        <v>2</v>
      </c>
      <c r="E11" s="24">
        <v>3</v>
      </c>
      <c r="F11" s="24">
        <v>4</v>
      </c>
      <c r="G11" s="24">
        <v>5</v>
      </c>
      <c r="H11" s="24">
        <v>6</v>
      </c>
      <c r="I11" s="24">
        <v>7</v>
      </c>
      <c r="J11" s="24">
        <v>8</v>
      </c>
      <c r="K11" s="24">
        <v>9</v>
      </c>
      <c r="L11" s="24">
        <v>10</v>
      </c>
      <c r="M11" s="25">
        <v>11</v>
      </c>
      <c r="N11" s="2" t="s">
        <v>33</v>
      </c>
    </row>
    <row r="12" spans="2:13" ht="12.75">
      <c r="B12" s="1" t="s">
        <v>10</v>
      </c>
      <c r="C12" s="20">
        <v>3675</v>
      </c>
      <c r="D12" s="20">
        <v>1540</v>
      </c>
      <c r="E12" s="20">
        <v>495</v>
      </c>
      <c r="F12" s="20">
        <v>8390</v>
      </c>
      <c r="G12" s="20">
        <v>4200</v>
      </c>
      <c r="H12" s="20">
        <v>1417.5</v>
      </c>
      <c r="I12" s="20">
        <v>5100</v>
      </c>
      <c r="J12" s="20">
        <v>1440</v>
      </c>
      <c r="K12" s="20">
        <v>2160</v>
      </c>
      <c r="L12" s="20">
        <v>4292.5</v>
      </c>
      <c r="M12" s="20">
        <v>4457.5</v>
      </c>
    </row>
    <row r="13" spans="2:14" ht="12.75">
      <c r="B13" s="18" t="s">
        <v>31</v>
      </c>
      <c r="C13" s="20">
        <v>993.977</v>
      </c>
      <c r="D13" s="20">
        <v>356.421</v>
      </c>
      <c r="E13" s="20">
        <v>127.495</v>
      </c>
      <c r="F13" s="20">
        <v>511.383</v>
      </c>
      <c r="G13" s="20">
        <v>411.988</v>
      </c>
      <c r="H13" s="20">
        <v>178.541</v>
      </c>
      <c r="I13" s="20">
        <v>1935.17</v>
      </c>
      <c r="J13" s="20">
        <v>214.172</v>
      </c>
      <c r="K13" s="20">
        <v>315.971</v>
      </c>
      <c r="L13" s="20">
        <v>353.256</v>
      </c>
      <c r="M13" s="20">
        <v>347.871</v>
      </c>
      <c r="N13" s="21">
        <v>5746.243</v>
      </c>
    </row>
    <row r="14" spans="2:14" ht="12.75">
      <c r="B14" s="18" t="s">
        <v>32</v>
      </c>
      <c r="C14" s="23">
        <v>558.688</v>
      </c>
      <c r="D14" s="23">
        <v>1143.69</v>
      </c>
      <c r="E14" s="23">
        <v>103.519</v>
      </c>
      <c r="F14" s="23">
        <v>511.42</v>
      </c>
      <c r="G14" s="23">
        <v>402.755</v>
      </c>
      <c r="H14" s="23">
        <v>170.135</v>
      </c>
      <c r="I14" s="23">
        <v>1686.1</v>
      </c>
      <c r="J14" s="23">
        <v>201.93</v>
      </c>
      <c r="K14" s="23">
        <v>296.163</v>
      </c>
      <c r="L14" s="23">
        <v>351.504</v>
      </c>
      <c r="M14" s="23">
        <v>348.174</v>
      </c>
      <c r="N14" s="26">
        <v>5774.079</v>
      </c>
    </row>
    <row r="16" ht="12.75">
      <c r="B16" s="17" t="s">
        <v>37</v>
      </c>
    </row>
    <row r="17" spans="2:14" ht="12.75">
      <c r="B17" s="24" t="s">
        <v>6</v>
      </c>
      <c r="C17" s="24">
        <v>1</v>
      </c>
      <c r="D17" s="24">
        <v>2</v>
      </c>
      <c r="E17" s="24">
        <v>3</v>
      </c>
      <c r="F17" s="24">
        <v>4</v>
      </c>
      <c r="G17" s="24">
        <v>5</v>
      </c>
      <c r="H17" s="24">
        <v>6</v>
      </c>
      <c r="I17" s="24">
        <v>7</v>
      </c>
      <c r="J17" s="24">
        <v>8</v>
      </c>
      <c r="K17" s="24">
        <v>9</v>
      </c>
      <c r="L17" s="24">
        <v>10</v>
      </c>
      <c r="M17" s="25">
        <v>11</v>
      </c>
      <c r="N17" s="2" t="s">
        <v>33</v>
      </c>
    </row>
    <row r="18" spans="2:14" ht="12.75">
      <c r="B18" s="1" t="s">
        <v>10</v>
      </c>
      <c r="C18" s="23">
        <v>3675</v>
      </c>
      <c r="D18" s="23">
        <v>1540</v>
      </c>
      <c r="E18" s="23">
        <v>495</v>
      </c>
      <c r="F18" s="23">
        <v>8390</v>
      </c>
      <c r="G18" s="23">
        <v>3281.25</v>
      </c>
      <c r="H18" s="23">
        <v>918.75</v>
      </c>
      <c r="I18" s="23">
        <v>1417.5</v>
      </c>
      <c r="J18" s="23">
        <v>5100</v>
      </c>
      <c r="K18" s="23">
        <v>3600</v>
      </c>
      <c r="L18" s="23">
        <v>3051.25</v>
      </c>
      <c r="M18" s="23">
        <v>5698.75</v>
      </c>
      <c r="N18"/>
    </row>
    <row r="19" spans="2:14" ht="12.75">
      <c r="B19" s="18" t="s">
        <v>31</v>
      </c>
      <c r="C19" s="23">
        <v>683.663</v>
      </c>
      <c r="D19" s="23">
        <v>331.65</v>
      </c>
      <c r="E19" s="23">
        <v>224.52</v>
      </c>
      <c r="F19" s="23">
        <v>511.214</v>
      </c>
      <c r="G19" s="23">
        <v>590.544</v>
      </c>
      <c r="H19" s="23">
        <v>100.296</v>
      </c>
      <c r="I19" s="23">
        <v>162.068</v>
      </c>
      <c r="J19" s="23">
        <v>1327.62</v>
      </c>
      <c r="K19" s="23">
        <v>493.418</v>
      </c>
      <c r="L19" s="23">
        <v>327.64</v>
      </c>
      <c r="M19" s="23">
        <v>409.78</v>
      </c>
      <c r="N19" s="26">
        <v>5162.411</v>
      </c>
    </row>
    <row r="20" spans="2:14" ht="12.75">
      <c r="B20" s="18" t="s">
        <v>32</v>
      </c>
      <c r="C20" s="23">
        <v>595.935</v>
      </c>
      <c r="D20" s="23">
        <v>317.139</v>
      </c>
      <c r="E20" s="23">
        <v>200.705</v>
      </c>
      <c r="F20" s="23">
        <v>511.42</v>
      </c>
      <c r="G20" s="23">
        <v>505.8</v>
      </c>
      <c r="H20" s="23">
        <v>97.75</v>
      </c>
      <c r="I20" s="23">
        <v>157.985</v>
      </c>
      <c r="J20" s="23">
        <v>1271.81</v>
      </c>
      <c r="K20" s="23">
        <v>474.776</v>
      </c>
      <c r="L20" s="23">
        <v>324.243</v>
      </c>
      <c r="M20" s="23">
        <v>411.142</v>
      </c>
      <c r="N20" s="26">
        <v>4868.706</v>
      </c>
    </row>
    <row r="22" ht="12.75">
      <c r="B22" s="17" t="s">
        <v>38</v>
      </c>
    </row>
    <row r="23" spans="2:14" ht="12.75">
      <c r="B23" s="24" t="s">
        <v>6</v>
      </c>
      <c r="C23" s="2">
        <v>1</v>
      </c>
      <c r="D23" s="2">
        <v>2</v>
      </c>
      <c r="E23" s="2">
        <v>3</v>
      </c>
      <c r="F23" s="2">
        <v>4</v>
      </c>
      <c r="G23" s="2">
        <v>5</v>
      </c>
      <c r="H23" s="2">
        <v>6</v>
      </c>
      <c r="I23" s="2">
        <v>7</v>
      </c>
      <c r="J23" s="2">
        <v>8</v>
      </c>
      <c r="K23" s="2">
        <v>9</v>
      </c>
      <c r="L23" s="2">
        <v>10</v>
      </c>
      <c r="M23" s="2">
        <v>11</v>
      </c>
      <c r="N23" s="2" t="s">
        <v>33</v>
      </c>
    </row>
    <row r="24" spans="2:14" ht="12.75">
      <c r="B24" s="1" t="s">
        <v>10</v>
      </c>
      <c r="C24" s="23">
        <v>3675</v>
      </c>
      <c r="D24" s="23">
        <v>1540</v>
      </c>
      <c r="E24" s="23">
        <v>495</v>
      </c>
      <c r="F24" s="23">
        <v>8390</v>
      </c>
      <c r="G24" s="23">
        <v>3345.63</v>
      </c>
      <c r="H24" s="23">
        <v>854.375</v>
      </c>
      <c r="I24" s="23">
        <v>1417.5</v>
      </c>
      <c r="J24" s="23">
        <v>5100</v>
      </c>
      <c r="K24" s="23">
        <v>3600</v>
      </c>
      <c r="L24" s="23">
        <v>2986.88</v>
      </c>
      <c r="M24" s="23">
        <v>5763.13</v>
      </c>
      <c r="N24"/>
    </row>
    <row r="25" spans="2:14" ht="12.75">
      <c r="B25" s="18" t="s">
        <v>31</v>
      </c>
      <c r="C25" s="20">
        <v>757.482</v>
      </c>
      <c r="D25" s="20">
        <v>367.573</v>
      </c>
      <c r="E25" s="20">
        <v>124.217</v>
      </c>
      <c r="F25" s="20">
        <v>511.214</v>
      </c>
      <c r="G25" s="23">
        <v>577.616</v>
      </c>
      <c r="H25" s="23">
        <v>95.58</v>
      </c>
      <c r="I25" s="23">
        <v>161.36</v>
      </c>
      <c r="J25" s="23">
        <v>1315.06</v>
      </c>
      <c r="K25" s="23">
        <v>471.462</v>
      </c>
      <c r="L25" s="23">
        <v>320.291</v>
      </c>
      <c r="M25" s="23">
        <v>412.745</v>
      </c>
      <c r="N25" s="26">
        <v>5114.599</v>
      </c>
    </row>
    <row r="26" spans="2:14" ht="12.75">
      <c r="B26" s="18" t="s">
        <v>32</v>
      </c>
      <c r="C26" s="23">
        <v>572.284</v>
      </c>
      <c r="D26" s="23">
        <v>704.68</v>
      </c>
      <c r="E26" s="23">
        <v>101.03</v>
      </c>
      <c r="F26" s="23">
        <v>511.42</v>
      </c>
      <c r="G26" s="23">
        <v>525.568</v>
      </c>
      <c r="H26" s="23">
        <v>92.433</v>
      </c>
      <c r="I26" s="23">
        <v>157.985</v>
      </c>
      <c r="J26" s="23">
        <v>1264.59</v>
      </c>
      <c r="K26" s="23">
        <v>471.458</v>
      </c>
      <c r="L26" s="23">
        <v>316.906</v>
      </c>
      <c r="M26" s="23">
        <v>414.152</v>
      </c>
      <c r="N26" s="26">
        <v>5132.502</v>
      </c>
    </row>
    <row r="28" ht="12.75">
      <c r="B28" s="17" t="s">
        <v>39</v>
      </c>
    </row>
    <row r="29" spans="2:13" ht="12.75">
      <c r="B29" s="24" t="s">
        <v>6</v>
      </c>
      <c r="C29" s="24">
        <v>1</v>
      </c>
      <c r="D29" s="24">
        <v>2</v>
      </c>
      <c r="E29" s="24">
        <v>3</v>
      </c>
      <c r="F29" s="24">
        <v>4</v>
      </c>
      <c r="G29" s="24">
        <v>5</v>
      </c>
      <c r="H29" s="24">
        <v>6</v>
      </c>
      <c r="I29" s="24">
        <v>7</v>
      </c>
      <c r="J29" s="24">
        <v>8</v>
      </c>
      <c r="K29" s="24">
        <v>9</v>
      </c>
      <c r="L29" s="24">
        <v>10</v>
      </c>
      <c r="M29" s="2" t="s">
        <v>33</v>
      </c>
    </row>
    <row r="30" spans="2:12" ht="12.75">
      <c r="B30" s="1" t="s">
        <v>10</v>
      </c>
      <c r="C30" s="23">
        <v>3675</v>
      </c>
      <c r="D30" s="23">
        <v>1540</v>
      </c>
      <c r="E30" s="23">
        <v>495</v>
      </c>
      <c r="F30" s="23">
        <v>8390</v>
      </c>
      <c r="G30" s="23">
        <v>4200</v>
      </c>
      <c r="H30" s="23">
        <v>1417.5</v>
      </c>
      <c r="I30" s="23">
        <v>5100</v>
      </c>
      <c r="J30" s="23">
        <v>3600</v>
      </c>
      <c r="K30" s="23">
        <v>6332.5</v>
      </c>
      <c r="L30" s="23">
        <v>2417.5</v>
      </c>
    </row>
    <row r="31" spans="2:13" ht="12.75">
      <c r="B31" s="18" t="s">
        <v>31</v>
      </c>
      <c r="C31" s="23">
        <v>750.549</v>
      </c>
      <c r="D31" s="23">
        <v>375.221</v>
      </c>
      <c r="E31" s="23">
        <v>111.155</v>
      </c>
      <c r="F31" s="23">
        <v>511.357</v>
      </c>
      <c r="G31" s="23">
        <v>273.405</v>
      </c>
      <c r="H31" s="23">
        <v>179.704</v>
      </c>
      <c r="I31" s="23">
        <v>1821.39</v>
      </c>
      <c r="J31" s="23">
        <v>613.375</v>
      </c>
      <c r="K31" s="23">
        <v>1184.34</v>
      </c>
      <c r="L31" s="23">
        <v>187.715</v>
      </c>
      <c r="M31" s="26">
        <v>6008.21</v>
      </c>
    </row>
    <row r="32" spans="2:13" ht="12.75">
      <c r="B32" s="18" t="s">
        <v>32</v>
      </c>
      <c r="C32" s="23">
        <v>554.363</v>
      </c>
      <c r="D32" s="23">
        <v>1552.16</v>
      </c>
      <c r="E32" s="23">
        <v>104.584</v>
      </c>
      <c r="F32" s="23">
        <v>511.42</v>
      </c>
      <c r="G32" s="23">
        <v>271.355</v>
      </c>
      <c r="H32" s="23">
        <v>175.675</v>
      </c>
      <c r="I32" s="23">
        <v>1686.1</v>
      </c>
      <c r="J32" s="23">
        <v>587.876</v>
      </c>
      <c r="K32" s="23">
        <v>1160.37</v>
      </c>
      <c r="L32" s="23">
        <v>187.99</v>
      </c>
      <c r="M32" s="26">
        <v>6791.884</v>
      </c>
    </row>
    <row r="34" ht="12.75">
      <c r="B34" s="17" t="s">
        <v>40</v>
      </c>
    </row>
    <row r="35" spans="2:14" ht="12.75">
      <c r="B35" s="24" t="s">
        <v>6</v>
      </c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24">
        <v>8</v>
      </c>
      <c r="K35" s="24">
        <v>9</v>
      </c>
      <c r="L35" s="24">
        <v>10</v>
      </c>
      <c r="M35" s="25">
        <v>11</v>
      </c>
      <c r="N35" s="2" t="s">
        <v>33</v>
      </c>
    </row>
    <row r="36" spans="2:14" ht="12.75">
      <c r="B36" s="1" t="s">
        <v>10</v>
      </c>
      <c r="C36" s="23">
        <v>3675</v>
      </c>
      <c r="D36" s="23">
        <v>1540</v>
      </c>
      <c r="E36" s="23">
        <v>495</v>
      </c>
      <c r="F36" s="23">
        <v>8390</v>
      </c>
      <c r="G36" s="23">
        <v>1527.27</v>
      </c>
      <c r="H36" s="23">
        <v>2672.73</v>
      </c>
      <c r="I36" s="23">
        <v>1417.5</v>
      </c>
      <c r="J36" s="23">
        <v>5100</v>
      </c>
      <c r="K36" s="23">
        <v>3600</v>
      </c>
      <c r="L36" s="23">
        <v>4805.23</v>
      </c>
      <c r="M36" s="23">
        <v>3944.77</v>
      </c>
      <c r="N36"/>
    </row>
    <row r="37" spans="2:14" ht="12.75">
      <c r="B37" s="18" t="s">
        <v>31</v>
      </c>
      <c r="C37" s="1">
        <v>698.176</v>
      </c>
      <c r="D37" s="1">
        <v>417.75</v>
      </c>
      <c r="E37" s="1">
        <v>111.821</v>
      </c>
      <c r="F37" s="1">
        <v>511.357</v>
      </c>
      <c r="G37" s="1">
        <v>978.988</v>
      </c>
      <c r="H37" s="1">
        <v>139.684</v>
      </c>
      <c r="I37" s="1">
        <v>72.564</v>
      </c>
      <c r="J37" s="1">
        <v>1108.526</v>
      </c>
      <c r="K37" s="1">
        <v>456.456</v>
      </c>
      <c r="L37" s="1">
        <v>226.761</v>
      </c>
      <c r="M37" s="1">
        <v>428.57</v>
      </c>
      <c r="N37" s="26">
        <v>5150.653</v>
      </c>
    </row>
    <row r="38" spans="2:14" ht="12.75">
      <c r="B38" s="18" t="s">
        <v>32</v>
      </c>
      <c r="C38" s="23">
        <v>758.23</v>
      </c>
      <c r="D38" s="23">
        <v>339.847</v>
      </c>
      <c r="E38" s="23">
        <v>88.944</v>
      </c>
      <c r="F38" s="23">
        <v>511.409</v>
      </c>
      <c r="G38" s="23">
        <v>902.446</v>
      </c>
      <c r="H38" s="23">
        <v>128.923</v>
      </c>
      <c r="I38" s="23">
        <v>66.639</v>
      </c>
      <c r="J38" s="23">
        <v>1078.768</v>
      </c>
      <c r="K38" s="23">
        <v>446.022</v>
      </c>
      <c r="L38" s="23">
        <v>225.89</v>
      </c>
      <c r="M38" s="23">
        <v>429.57</v>
      </c>
      <c r="N38" s="26">
        <v>4976.689</v>
      </c>
    </row>
    <row r="40" ht="12.75">
      <c r="B40" s="17" t="s">
        <v>41</v>
      </c>
    </row>
    <row r="41" spans="2:15" ht="12.75">
      <c r="B41" s="24" t="s">
        <v>6</v>
      </c>
      <c r="C41" s="24">
        <v>1</v>
      </c>
      <c r="D41" s="24">
        <v>2</v>
      </c>
      <c r="E41" s="24">
        <v>3</v>
      </c>
      <c r="F41" s="24">
        <v>4</v>
      </c>
      <c r="G41" s="24">
        <v>5</v>
      </c>
      <c r="H41" s="24">
        <v>6</v>
      </c>
      <c r="I41" s="24">
        <v>7</v>
      </c>
      <c r="J41" s="24">
        <v>8</v>
      </c>
      <c r="K41" s="24">
        <v>9</v>
      </c>
      <c r="L41" s="24">
        <v>10</v>
      </c>
      <c r="M41" s="24">
        <v>11</v>
      </c>
      <c r="N41" s="25">
        <v>12</v>
      </c>
      <c r="O41" s="2" t="s">
        <v>33</v>
      </c>
    </row>
    <row r="42" spans="2:14" ht="12.75">
      <c r="B42" s="1" t="s">
        <v>10</v>
      </c>
      <c r="C42" s="23">
        <v>3675</v>
      </c>
      <c r="D42" s="23">
        <v>1540</v>
      </c>
      <c r="E42" s="23">
        <v>495</v>
      </c>
      <c r="F42" s="23">
        <v>8390</v>
      </c>
      <c r="G42" s="23">
        <v>3751.33</v>
      </c>
      <c r="H42" s="23">
        <v>448.669</v>
      </c>
      <c r="I42" s="23">
        <v>1417.5</v>
      </c>
      <c r="J42" s="23">
        <v>5100</v>
      </c>
      <c r="K42" s="23">
        <v>1854.35</v>
      </c>
      <c r="L42" s="23">
        <v>1745.65</v>
      </c>
      <c r="M42" s="23">
        <v>4326.818</v>
      </c>
      <c r="N42" s="23">
        <v>4423.182</v>
      </c>
    </row>
    <row r="43" spans="2:15" ht="12.75">
      <c r="B43" s="18" t="s">
        <v>31</v>
      </c>
      <c r="C43" s="23">
        <v>622.227</v>
      </c>
      <c r="D43" s="23">
        <v>326.138</v>
      </c>
      <c r="E43" s="23">
        <v>239.119</v>
      </c>
      <c r="F43" s="23">
        <v>511.335</v>
      </c>
      <c r="G43" s="23">
        <v>715.926</v>
      </c>
      <c r="H43" s="23">
        <v>56.672</v>
      </c>
      <c r="I43" s="23">
        <v>155.165</v>
      </c>
      <c r="J43" s="23">
        <v>1252.21</v>
      </c>
      <c r="K43" s="23">
        <v>248.294</v>
      </c>
      <c r="L43" s="23">
        <v>290.869</v>
      </c>
      <c r="M43" s="23">
        <v>334.864</v>
      </c>
      <c r="N43" s="23">
        <v>305.483</v>
      </c>
      <c r="O43" s="26">
        <v>5058.3</v>
      </c>
    </row>
    <row r="44" spans="2:15" ht="12.75">
      <c r="B44" s="18" t="s">
        <v>32</v>
      </c>
      <c r="C44" s="23">
        <v>591.883</v>
      </c>
      <c r="D44" s="23">
        <v>319.269</v>
      </c>
      <c r="E44" s="23">
        <v>225.044</v>
      </c>
      <c r="F44" s="23">
        <v>511.42</v>
      </c>
      <c r="G44" s="23">
        <v>672.508</v>
      </c>
      <c r="H44" s="23">
        <v>54.556</v>
      </c>
      <c r="I44" s="23">
        <v>153.584</v>
      </c>
      <c r="J44" s="23">
        <v>1220</v>
      </c>
      <c r="K44" s="23">
        <v>235.199</v>
      </c>
      <c r="L44" s="23">
        <v>297.915</v>
      </c>
      <c r="M44" s="23">
        <v>334.319</v>
      </c>
      <c r="N44" s="23">
        <v>306.029</v>
      </c>
      <c r="O44" s="26">
        <v>4921.731</v>
      </c>
    </row>
    <row r="46" ht="12.75">
      <c r="B46" s="17" t="s">
        <v>42</v>
      </c>
    </row>
    <row r="47" spans="2:14" ht="12.75">
      <c r="B47" s="24" t="s">
        <v>6</v>
      </c>
      <c r="C47" s="2">
        <v>1</v>
      </c>
      <c r="D47" s="2">
        <v>2</v>
      </c>
      <c r="E47" s="2">
        <v>3</v>
      </c>
      <c r="F47" s="2">
        <v>4</v>
      </c>
      <c r="G47" s="2">
        <v>5</v>
      </c>
      <c r="H47" s="2">
        <v>6</v>
      </c>
      <c r="I47" s="2">
        <v>7</v>
      </c>
      <c r="J47" s="2">
        <v>8</v>
      </c>
      <c r="K47" s="2">
        <v>9</v>
      </c>
      <c r="L47" s="2">
        <v>10</v>
      </c>
      <c r="M47" s="2">
        <v>11</v>
      </c>
      <c r="N47" s="2" t="s">
        <v>33</v>
      </c>
    </row>
    <row r="48" spans="2:14" ht="12.75">
      <c r="B48" s="1" t="s">
        <v>10</v>
      </c>
      <c r="C48" s="1">
        <v>3675</v>
      </c>
      <c r="D48" s="1">
        <v>1540</v>
      </c>
      <c r="E48" s="1">
        <v>495</v>
      </c>
      <c r="F48" s="1">
        <v>8390</v>
      </c>
      <c r="G48" s="1">
        <v>1400</v>
      </c>
      <c r="H48" s="1">
        <v>2800</v>
      </c>
      <c r="I48" s="1">
        <v>1417.5</v>
      </c>
      <c r="J48" s="1">
        <v>5100</v>
      </c>
      <c r="K48" s="1">
        <v>3600</v>
      </c>
      <c r="L48" s="1">
        <v>4932.5</v>
      </c>
      <c r="M48" s="1">
        <v>3817.5</v>
      </c>
      <c r="N48"/>
    </row>
    <row r="49" spans="2:14" ht="12.75">
      <c r="B49" s="18" t="s">
        <v>31</v>
      </c>
      <c r="C49" s="1">
        <v>610.949</v>
      </c>
      <c r="D49" s="1">
        <v>307.063</v>
      </c>
      <c r="E49" s="1">
        <v>281.262</v>
      </c>
      <c r="F49" s="1">
        <v>511.353</v>
      </c>
      <c r="G49" s="1">
        <v>502.667</v>
      </c>
      <c r="H49" s="1">
        <v>211.1</v>
      </c>
      <c r="I49" s="1">
        <v>163.457</v>
      </c>
      <c r="J49" s="1">
        <v>1201.374</v>
      </c>
      <c r="K49" s="1">
        <v>464.98</v>
      </c>
      <c r="L49" s="1">
        <v>568.945</v>
      </c>
      <c r="M49" s="1">
        <v>309.933</v>
      </c>
      <c r="N49" s="1">
        <f>SUM(C49:M49)</f>
        <v>5133.083</v>
      </c>
    </row>
    <row r="50" spans="2:14" ht="12.75">
      <c r="B50" s="18" t="s">
        <v>32</v>
      </c>
      <c r="C50" s="1">
        <v>595.935</v>
      </c>
      <c r="D50" s="1">
        <v>303.3</v>
      </c>
      <c r="E50" s="8">
        <v>264.392</v>
      </c>
      <c r="F50" s="1">
        <v>511.42</v>
      </c>
      <c r="G50" s="1">
        <v>274.903</v>
      </c>
      <c r="H50" s="1">
        <v>207.489</v>
      </c>
      <c r="I50" s="1">
        <v>161.614</v>
      </c>
      <c r="J50" s="1">
        <v>1437.081</v>
      </c>
      <c r="K50" s="1">
        <v>458.693</v>
      </c>
      <c r="L50" s="1">
        <v>554.431</v>
      </c>
      <c r="M50" s="1">
        <v>311.471</v>
      </c>
      <c r="N50" s="1">
        <v>5080.73</v>
      </c>
    </row>
    <row r="53" ht="12.75">
      <c r="B53" s="18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D1" sqref="D1"/>
    </sheetView>
  </sheetViews>
  <sheetFormatPr defaultColWidth="9.140625" defaultRowHeight="12.75"/>
  <cols>
    <col min="1" max="1" width="4.00390625" style="0" bestFit="1" customWidth="1"/>
    <col min="2" max="2" width="16.421875" style="1" bestFit="1" customWidth="1"/>
    <col min="3" max="3" width="13.421875" style="1" bestFit="1" customWidth="1"/>
    <col min="4" max="4" width="14.57421875" style="1" bestFit="1" customWidth="1"/>
    <col min="5" max="5" width="9.140625" style="1" customWidth="1"/>
    <col min="6" max="6" width="10.00390625" style="1" bestFit="1" customWidth="1"/>
    <col min="7" max="7" width="10.28125" style="1" bestFit="1" customWidth="1"/>
    <col min="8" max="8" width="9.7109375" style="1" bestFit="1" customWidth="1"/>
    <col min="9" max="11" width="12.00390625" style="1" bestFit="1" customWidth="1"/>
  </cols>
  <sheetData>
    <row r="1" ht="13.5" thickBot="1">
      <c r="B1" s="27" t="s">
        <v>43</v>
      </c>
    </row>
    <row r="3" spans="1:10" ht="12.75">
      <c r="A3" s="3" t="s">
        <v>13</v>
      </c>
      <c r="B3" s="3" t="s">
        <v>14</v>
      </c>
      <c r="C3" s="3" t="s">
        <v>15</v>
      </c>
      <c r="D3" s="3" t="s">
        <v>16</v>
      </c>
      <c r="E3" s="12" t="s">
        <v>17</v>
      </c>
      <c r="F3" s="12" t="s">
        <v>18</v>
      </c>
      <c r="G3" s="12" t="s">
        <v>19</v>
      </c>
      <c r="H3" s="13" t="s">
        <v>20</v>
      </c>
      <c r="I3" s="13" t="s">
        <v>21</v>
      </c>
      <c r="J3" s="13" t="s">
        <v>22</v>
      </c>
    </row>
    <row r="4" spans="1:11" ht="12.75">
      <c r="A4" s="8">
        <v>72</v>
      </c>
      <c r="B4" s="8">
        <v>674551.6611</v>
      </c>
      <c r="C4" s="8">
        <f>'72INT'!D30</f>
        <v>5797.517207507493</v>
      </c>
      <c r="D4" s="8">
        <f>'72INT'!E30</f>
        <v>5634.842</v>
      </c>
      <c r="E4" s="14">
        <v>8390</v>
      </c>
      <c r="F4" s="4">
        <f>2800+1417.5+2400</f>
        <v>6617.5</v>
      </c>
      <c r="G4" s="14">
        <f>E4+F4</f>
        <v>15007.5</v>
      </c>
      <c r="H4" s="1">
        <f>5291.9*11</f>
        <v>58210.899999999994</v>
      </c>
      <c r="I4" s="1">
        <f>77.788*D4</f>
        <v>438323.089496</v>
      </c>
      <c r="J4" s="1">
        <f>(19.75*E4)+(1.861*F4)</f>
        <v>178017.6675</v>
      </c>
      <c r="K4" s="8">
        <f>SUM(H4:J4)</f>
        <v>674551.656996</v>
      </c>
    </row>
    <row r="5" spans="1:11" ht="12.75">
      <c r="A5" s="1">
        <v>90</v>
      </c>
      <c r="B5" s="1">
        <v>683217.3976</v>
      </c>
      <c r="C5" s="1">
        <f>'90INT'!D30</f>
        <v>5774.079190194637</v>
      </c>
      <c r="D5" s="1">
        <f>'90INT'!E30</f>
        <v>5746.243</v>
      </c>
      <c r="E5" s="14">
        <v>8390</v>
      </c>
      <c r="F5" s="4">
        <f aca="true" t="shared" si="0" ref="F5:F11">2800+1417.5+2400</f>
        <v>6617.5</v>
      </c>
      <c r="G5" s="14">
        <f aca="true" t="shared" si="1" ref="G5:G11">E5+F5</f>
        <v>15007.5</v>
      </c>
      <c r="H5" s="1">
        <f aca="true" t="shared" si="2" ref="H5:H11">5291.9*11</f>
        <v>58210.899999999994</v>
      </c>
      <c r="I5" s="1">
        <f aca="true" t="shared" si="3" ref="I5:I11">77.788*D5</f>
        <v>446988.750484</v>
      </c>
      <c r="J5" s="1">
        <f aca="true" t="shared" si="4" ref="J5:J11">(19.75*E5)+(1.861*F5)</f>
        <v>178017.6675</v>
      </c>
      <c r="K5" s="8">
        <f aca="true" t="shared" si="5" ref="K5:K11">SUM(H5:J5)</f>
        <v>683217.317984</v>
      </c>
    </row>
    <row r="6" spans="1:11" ht="12.75">
      <c r="A6" s="1">
        <v>117</v>
      </c>
      <c r="B6" s="1">
        <v>637802.2298</v>
      </c>
      <c r="C6" s="1">
        <f>'117INT'!D30</f>
        <v>4868.706136894191</v>
      </c>
      <c r="D6" s="1">
        <f>'117INT'!E30</f>
        <v>5162.411</v>
      </c>
      <c r="E6" s="14">
        <v>8390</v>
      </c>
      <c r="F6" s="4">
        <f t="shared" si="0"/>
        <v>6617.5</v>
      </c>
      <c r="G6" s="14">
        <f t="shared" si="1"/>
        <v>15007.5</v>
      </c>
      <c r="H6" s="1">
        <f t="shared" si="2"/>
        <v>58210.899999999994</v>
      </c>
      <c r="I6" s="1">
        <f t="shared" si="3"/>
        <v>401573.62686799996</v>
      </c>
      <c r="J6" s="1">
        <f t="shared" si="4"/>
        <v>178017.6675</v>
      </c>
      <c r="K6" s="8">
        <f t="shared" si="5"/>
        <v>637802.1943679999</v>
      </c>
    </row>
    <row r="7" spans="1:11" ht="12.75">
      <c r="A7" s="1">
        <v>123</v>
      </c>
      <c r="B7" s="1">
        <v>634082.9525</v>
      </c>
      <c r="C7" s="1">
        <f>'123INT'!D30</f>
        <v>5132.502066447305</v>
      </c>
      <c r="D7" s="1">
        <f>'123INT'!E30</f>
        <v>5114.599</v>
      </c>
      <c r="E7" s="14">
        <v>8390</v>
      </c>
      <c r="F7" s="4">
        <f t="shared" si="0"/>
        <v>6617.5</v>
      </c>
      <c r="G7" s="14">
        <f t="shared" si="1"/>
        <v>15007.5</v>
      </c>
      <c r="H7" s="1">
        <f t="shared" si="2"/>
        <v>58210.899999999994</v>
      </c>
      <c r="I7" s="1">
        <f t="shared" si="3"/>
        <v>397854.427012</v>
      </c>
      <c r="J7" s="1">
        <f t="shared" si="4"/>
        <v>178017.6675</v>
      </c>
      <c r="K7" s="8">
        <f t="shared" si="5"/>
        <v>634082.994512</v>
      </c>
    </row>
    <row r="8" spans="1:11" ht="12.75">
      <c r="A8" s="1">
        <v>133</v>
      </c>
      <c r="B8" s="16">
        <v>703595.1836</v>
      </c>
      <c r="C8" s="1">
        <f>'133INT'!D29</f>
        <v>6791.884170753294</v>
      </c>
      <c r="D8" s="1">
        <f>'133INT'!E29</f>
        <v>6008.21</v>
      </c>
      <c r="E8" s="14">
        <v>8390</v>
      </c>
      <c r="F8" s="4">
        <f t="shared" si="0"/>
        <v>6617.5</v>
      </c>
      <c r="G8" s="14">
        <f t="shared" si="1"/>
        <v>15007.5</v>
      </c>
      <c r="H8" s="1">
        <f>5291.9*11</f>
        <v>58210.899999999994</v>
      </c>
      <c r="I8" s="1">
        <f t="shared" si="3"/>
        <v>467366.63947999995</v>
      </c>
      <c r="J8" s="1">
        <f t="shared" si="4"/>
        <v>178017.6675</v>
      </c>
      <c r="K8" s="14">
        <f t="shared" si="5"/>
        <v>703595.2069799999</v>
      </c>
    </row>
    <row r="9" spans="1:11" ht="12.75">
      <c r="A9" s="1">
        <v>144</v>
      </c>
      <c r="B9" s="16">
        <v>636887.4982</v>
      </c>
      <c r="C9" s="1">
        <f>'144INT'!D30</f>
        <v>4976.689107077917</v>
      </c>
      <c r="D9" s="1">
        <f>'144INT'!E30</f>
        <v>5150.653</v>
      </c>
      <c r="E9" s="14">
        <v>8391</v>
      </c>
      <c r="F9" s="4">
        <f t="shared" si="0"/>
        <v>6617.5</v>
      </c>
      <c r="G9" s="14">
        <f>E9+F9</f>
        <v>15008.5</v>
      </c>
      <c r="H9" s="1">
        <f>5291.9*11</f>
        <v>58210.899999999994</v>
      </c>
      <c r="I9" s="1">
        <f t="shared" si="3"/>
        <v>400658.995564</v>
      </c>
      <c r="J9" s="1">
        <f t="shared" si="4"/>
        <v>178037.4175</v>
      </c>
      <c r="K9" s="14">
        <f>SUM(H9:J9)</f>
        <v>636907.313064</v>
      </c>
    </row>
    <row r="10" spans="1:11" ht="12.75">
      <c r="A10" s="1">
        <v>154</v>
      </c>
      <c r="B10" s="1">
        <v>634995.3682</v>
      </c>
      <c r="C10" s="1">
        <f>'154INT'!D31</f>
        <v>4921.730999002172</v>
      </c>
      <c r="D10" s="1">
        <f>'154INT'!E31</f>
        <v>5058.299999999999</v>
      </c>
      <c r="E10" s="14">
        <v>8390</v>
      </c>
      <c r="F10" s="4">
        <f t="shared" si="0"/>
        <v>6617.5</v>
      </c>
      <c r="G10" s="14">
        <f t="shared" si="1"/>
        <v>15007.5</v>
      </c>
      <c r="H10" s="1">
        <f>5291.9*12</f>
        <v>63502.799999999996</v>
      </c>
      <c r="I10" s="1">
        <f t="shared" si="3"/>
        <v>393475.04039999994</v>
      </c>
      <c r="J10" s="1">
        <f t="shared" si="4"/>
        <v>178017.6675</v>
      </c>
      <c r="K10" s="8">
        <f t="shared" si="5"/>
        <v>634995.5079</v>
      </c>
    </row>
    <row r="11" spans="1:11" ht="12.75">
      <c r="A11" s="1">
        <v>169</v>
      </c>
      <c r="B11" s="1">
        <v>635520.8628</v>
      </c>
      <c r="C11" s="1">
        <f>'169INT'!D30</f>
        <v>5080.729620922082</v>
      </c>
      <c r="D11" s="1">
        <f>'169INT'!E30</f>
        <v>5133.083</v>
      </c>
      <c r="E11" s="14">
        <v>8390</v>
      </c>
      <c r="F11" s="4">
        <f t="shared" si="0"/>
        <v>6617.5</v>
      </c>
      <c r="G11" s="14">
        <f t="shared" si="1"/>
        <v>15007.5</v>
      </c>
      <c r="H11" s="1">
        <f t="shared" si="2"/>
        <v>58210.899999999994</v>
      </c>
      <c r="I11" s="1">
        <f t="shared" si="3"/>
        <v>399292.26040399994</v>
      </c>
      <c r="J11" s="1">
        <f t="shared" si="4"/>
        <v>178017.6675</v>
      </c>
      <c r="K11" s="8">
        <f t="shared" si="5"/>
        <v>635520.827904</v>
      </c>
    </row>
    <row r="12" ht="12.75">
      <c r="A12" s="1"/>
    </row>
    <row r="13" ht="12.75">
      <c r="A13" s="1"/>
    </row>
  </sheetData>
  <printOptions/>
  <pageMargins left="0.25" right="0.25" top="0.25" bottom="0.25" header="0.5" footer="0.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0"/>
  <sheetViews>
    <sheetView workbookViewId="0" topLeftCell="A7">
      <selection activeCell="A32" sqref="A32"/>
    </sheetView>
  </sheetViews>
  <sheetFormatPr defaultColWidth="9.140625" defaultRowHeight="12.75"/>
  <cols>
    <col min="1" max="8" width="12.7109375" style="0" customWidth="1"/>
  </cols>
  <sheetData>
    <row r="2" spans="1:7" ht="12.75">
      <c r="A2" s="7" t="s">
        <v>6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</row>
    <row r="3" spans="1:7" ht="12.75">
      <c r="A3" s="1">
        <v>1</v>
      </c>
      <c r="B3" s="1">
        <v>3675</v>
      </c>
      <c r="C3" s="1">
        <v>675</v>
      </c>
      <c r="D3" s="1">
        <v>430</v>
      </c>
      <c r="E3" s="1">
        <v>521.52</v>
      </c>
      <c r="F3" s="1">
        <v>410</v>
      </c>
      <c r="G3" s="1">
        <f>((C3-E3)-(D3-F3))/(LN((C3-E3)/(D3-F3)))</f>
        <v>65.50079080647464</v>
      </c>
    </row>
    <row r="4" spans="1:7" ht="12.75">
      <c r="A4" s="1">
        <v>2</v>
      </c>
      <c r="B4" s="1">
        <v>1540</v>
      </c>
      <c r="C4" s="1">
        <v>590</v>
      </c>
      <c r="D4" s="1">
        <v>450</v>
      </c>
      <c r="E4" s="1">
        <v>554.88</v>
      </c>
      <c r="F4" s="1">
        <v>445.24</v>
      </c>
      <c r="G4" s="1">
        <f aca="true" t="shared" si="0" ref="G4:G13">((C4-E4)-(D4-F4))/(LN((C4-E4)/(D4-F4)))</f>
        <v>15.191217950918883</v>
      </c>
    </row>
    <row r="5" spans="1:7" ht="12.75">
      <c r="A5" s="1">
        <v>3</v>
      </c>
      <c r="B5" s="1">
        <v>495</v>
      </c>
      <c r="C5" s="1">
        <v>540</v>
      </c>
      <c r="D5" s="1">
        <v>430</v>
      </c>
      <c r="E5" s="1">
        <v>445.24</v>
      </c>
      <c r="F5" s="1">
        <v>410</v>
      </c>
      <c r="G5" s="1">
        <f t="shared" si="0"/>
        <v>48.05816022505172</v>
      </c>
    </row>
    <row r="6" spans="1:7" ht="12.75">
      <c r="A6" s="1">
        <v>4</v>
      </c>
      <c r="B6" s="1">
        <v>8390</v>
      </c>
      <c r="C6" s="1">
        <v>801</v>
      </c>
      <c r="D6" s="1">
        <v>800</v>
      </c>
      <c r="E6" s="1">
        <v>710</v>
      </c>
      <c r="F6" s="1">
        <v>531.49</v>
      </c>
      <c r="G6" s="1">
        <f t="shared" si="0"/>
        <v>164.0529572737245</v>
      </c>
    </row>
    <row r="7" spans="1:7" ht="12.75">
      <c r="A7" s="1">
        <v>5</v>
      </c>
      <c r="B7" s="1">
        <v>1400</v>
      </c>
      <c r="C7" s="1">
        <v>430</v>
      </c>
      <c r="D7" s="1">
        <v>336.667</v>
      </c>
      <c r="E7" s="1">
        <v>275.96</v>
      </c>
      <c r="F7" s="1">
        <v>246.17</v>
      </c>
      <c r="G7" s="1">
        <f t="shared" si="0"/>
        <v>119.46517145257967</v>
      </c>
    </row>
    <row r="8" spans="1:7" ht="12.75">
      <c r="A8" s="1">
        <v>6</v>
      </c>
      <c r="B8" s="1">
        <v>2800</v>
      </c>
      <c r="C8" s="1">
        <v>336.667</v>
      </c>
      <c r="D8" s="1">
        <v>150</v>
      </c>
      <c r="E8" s="1">
        <v>140</v>
      </c>
      <c r="F8" s="1">
        <v>107.692</v>
      </c>
      <c r="G8" s="1">
        <f t="shared" si="0"/>
        <v>100.45910095627802</v>
      </c>
    </row>
    <row r="9" spans="1:7" ht="12.75">
      <c r="A9" s="1">
        <v>7</v>
      </c>
      <c r="B9" s="1">
        <v>1417.5</v>
      </c>
      <c r="C9" s="1">
        <v>430</v>
      </c>
      <c r="D9" s="1">
        <v>115</v>
      </c>
      <c r="E9" s="1">
        <v>140</v>
      </c>
      <c r="F9" s="1">
        <v>80</v>
      </c>
      <c r="G9" s="1">
        <f t="shared" si="0"/>
        <v>120.59401139795081</v>
      </c>
    </row>
    <row r="10" spans="1:7" ht="12.75">
      <c r="A10" s="1">
        <v>8</v>
      </c>
      <c r="B10" s="1">
        <v>5100</v>
      </c>
      <c r="C10" s="1">
        <v>430</v>
      </c>
      <c r="D10" s="1">
        <v>345</v>
      </c>
      <c r="E10" s="1">
        <v>410</v>
      </c>
      <c r="F10" s="1">
        <v>301.492</v>
      </c>
      <c r="G10" s="1">
        <f t="shared" si="0"/>
        <v>30.24655202527517</v>
      </c>
    </row>
    <row r="11" spans="1:7" ht="12.75">
      <c r="A11" s="1">
        <v>9</v>
      </c>
      <c r="B11" s="1">
        <v>1200</v>
      </c>
      <c r="C11" s="1">
        <v>400</v>
      </c>
      <c r="D11" s="1">
        <v>300</v>
      </c>
      <c r="E11" s="1">
        <v>301.492</v>
      </c>
      <c r="F11" s="1">
        <v>275.96</v>
      </c>
      <c r="G11" s="1">
        <f t="shared" si="0"/>
        <v>52.798507603317034</v>
      </c>
    </row>
    <row r="12" spans="1:7" ht="12.75">
      <c r="A12" s="1">
        <v>10</v>
      </c>
      <c r="B12" s="1">
        <v>2400</v>
      </c>
      <c r="C12" s="1">
        <v>300</v>
      </c>
      <c r="D12" s="1">
        <v>100</v>
      </c>
      <c r="E12" s="1">
        <v>107.692</v>
      </c>
      <c r="F12" s="1">
        <v>80</v>
      </c>
      <c r="G12" s="1">
        <f t="shared" si="0"/>
        <v>76.12909336572245</v>
      </c>
    </row>
    <row r="13" spans="1:7" ht="12.75">
      <c r="A13" s="1">
        <v>11</v>
      </c>
      <c r="B13" s="1">
        <v>8750</v>
      </c>
      <c r="C13" s="1">
        <v>300</v>
      </c>
      <c r="D13" s="1">
        <v>230</v>
      </c>
      <c r="E13" s="1">
        <v>246.17</v>
      </c>
      <c r="F13" s="1">
        <v>60</v>
      </c>
      <c r="G13" s="1">
        <f t="shared" si="0"/>
        <v>101.02024583102774</v>
      </c>
    </row>
    <row r="14" spans="1:7" ht="12.75">
      <c r="A14" s="1"/>
      <c r="B14" s="1"/>
      <c r="C14" s="1"/>
      <c r="D14" s="1"/>
      <c r="E14" s="1"/>
      <c r="F14" s="1"/>
      <c r="G14" s="1"/>
    </row>
    <row r="15" spans="1:7" s="6" customFormat="1" ht="3" customHeight="1">
      <c r="A15" s="3"/>
      <c r="B15" s="3"/>
      <c r="C15" s="3"/>
      <c r="D15" s="3"/>
      <c r="E15" s="3"/>
      <c r="F15" s="3"/>
      <c r="G15" s="3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4" t="s">
        <v>6</v>
      </c>
      <c r="B17" s="4" t="s">
        <v>0</v>
      </c>
      <c r="C17" s="4" t="s">
        <v>5</v>
      </c>
      <c r="D17" s="5" t="s">
        <v>7</v>
      </c>
      <c r="E17" s="4" t="s">
        <v>29</v>
      </c>
      <c r="F17" s="1"/>
      <c r="G17" s="1"/>
    </row>
    <row r="18" spans="1:7" ht="12.75">
      <c r="A18" s="2"/>
      <c r="B18" s="2" t="s">
        <v>8</v>
      </c>
      <c r="C18" s="2"/>
      <c r="D18" s="2" t="s">
        <v>9</v>
      </c>
      <c r="E18" s="2" t="s">
        <v>12</v>
      </c>
      <c r="F18" s="1"/>
      <c r="G18" s="1"/>
    </row>
    <row r="19" spans="1:7" ht="12.75">
      <c r="A19" s="1">
        <v>1</v>
      </c>
      <c r="B19" s="1">
        <v>3675</v>
      </c>
      <c r="C19" s="1">
        <f aca="true" t="shared" si="1" ref="C19:C29">G3</f>
        <v>65.50079080647464</v>
      </c>
      <c r="D19" s="1">
        <f>B19/(0.1*C19)</f>
        <v>561.0619283754866</v>
      </c>
      <c r="E19" s="1">
        <v>904.125</v>
      </c>
      <c r="G19" s="1"/>
    </row>
    <row r="20" spans="1:7" ht="12.75">
      <c r="A20" s="1">
        <v>2</v>
      </c>
      <c r="B20" s="1">
        <v>1540</v>
      </c>
      <c r="C20" s="1">
        <f t="shared" si="1"/>
        <v>15.191217950918883</v>
      </c>
      <c r="D20" s="1">
        <f aca="true" t="shared" si="2" ref="D20:D29">B20/(0.1*C20)</f>
        <v>1013.7436017148635</v>
      </c>
      <c r="E20" s="1">
        <v>415.386</v>
      </c>
      <c r="G20" s="1"/>
    </row>
    <row r="21" spans="1:7" ht="12.75">
      <c r="A21" s="1">
        <v>3</v>
      </c>
      <c r="B21" s="1">
        <v>495</v>
      </c>
      <c r="C21" s="1">
        <f t="shared" si="1"/>
        <v>48.05816022505172</v>
      </c>
      <c r="D21" s="1">
        <f t="shared" si="2"/>
        <v>103.00019761097028</v>
      </c>
      <c r="E21" s="1">
        <v>115.805</v>
      </c>
      <c r="G21" s="1"/>
    </row>
    <row r="22" spans="1:7" ht="12.75">
      <c r="A22" s="1">
        <v>4</v>
      </c>
      <c r="B22" s="1">
        <v>8390</v>
      </c>
      <c r="C22" s="1">
        <f t="shared" si="1"/>
        <v>164.0529572737245</v>
      </c>
      <c r="D22" s="1">
        <f t="shared" si="2"/>
        <v>511.42022304426825</v>
      </c>
      <c r="E22" s="1">
        <v>511.747</v>
      </c>
      <c r="G22" s="1"/>
    </row>
    <row r="23" spans="1:7" ht="12.75">
      <c r="A23" s="1">
        <v>5</v>
      </c>
      <c r="B23" s="1">
        <v>1400</v>
      </c>
      <c r="C23" s="1">
        <f t="shared" si="1"/>
        <v>119.46517145257967</v>
      </c>
      <c r="D23" s="1">
        <f t="shared" si="2"/>
        <v>117.18896670697985</v>
      </c>
      <c r="E23" s="1">
        <v>154.643</v>
      </c>
      <c r="G23" s="1"/>
    </row>
    <row r="24" spans="1:7" ht="12.75">
      <c r="A24" s="1">
        <v>6</v>
      </c>
      <c r="B24" s="1">
        <v>2800</v>
      </c>
      <c r="C24" s="1">
        <f t="shared" si="1"/>
        <v>100.45910095627802</v>
      </c>
      <c r="D24" s="1">
        <f t="shared" si="2"/>
        <v>278.72039201491765</v>
      </c>
      <c r="E24" s="1">
        <v>276.625</v>
      </c>
      <c r="G24" s="1"/>
    </row>
    <row r="25" spans="1:5" ht="12.75">
      <c r="A25" s="1">
        <v>7</v>
      </c>
      <c r="B25" s="1">
        <v>1417.5</v>
      </c>
      <c r="C25" s="1">
        <f t="shared" si="1"/>
        <v>120.59401139795081</v>
      </c>
      <c r="D25" s="1">
        <f t="shared" si="2"/>
        <v>117.54315024171149</v>
      </c>
      <c r="E25" s="1">
        <v>117.543</v>
      </c>
    </row>
    <row r="26" spans="1:5" ht="12.75">
      <c r="A26" s="1">
        <v>8</v>
      </c>
      <c r="B26" s="1">
        <v>5100</v>
      </c>
      <c r="C26" s="1">
        <f t="shared" si="1"/>
        <v>30.24655202527517</v>
      </c>
      <c r="D26" s="1">
        <f t="shared" si="2"/>
        <v>1686.1426042010492</v>
      </c>
      <c r="E26" s="1">
        <v>1791.984</v>
      </c>
    </row>
    <row r="27" spans="1:5" ht="12.75">
      <c r="A27" s="1">
        <v>9</v>
      </c>
      <c r="B27" s="1">
        <v>1200</v>
      </c>
      <c r="C27" s="1">
        <f t="shared" si="1"/>
        <v>52.798507603317034</v>
      </c>
      <c r="D27" s="1">
        <f t="shared" si="2"/>
        <v>227.2791513380978</v>
      </c>
      <c r="E27" s="1">
        <v>144.786</v>
      </c>
    </row>
    <row r="28" spans="1:5" ht="12.75">
      <c r="A28" s="1">
        <v>10</v>
      </c>
      <c r="B28" s="1">
        <v>2400</v>
      </c>
      <c r="C28" s="1">
        <f t="shared" si="1"/>
        <v>76.12909336572245</v>
      </c>
      <c r="D28" s="1">
        <f t="shared" si="2"/>
        <v>315.2539842383849</v>
      </c>
      <c r="E28" s="1">
        <v>324.453</v>
      </c>
    </row>
    <row r="29" spans="1:5" ht="12.75">
      <c r="A29" s="1">
        <v>11</v>
      </c>
      <c r="B29" s="1">
        <v>8750</v>
      </c>
      <c r="C29" s="1">
        <f t="shared" si="1"/>
        <v>101.02024583102774</v>
      </c>
      <c r="D29" s="1">
        <f t="shared" si="2"/>
        <v>866.1630080207636</v>
      </c>
      <c r="E29" s="1">
        <v>877.745</v>
      </c>
    </row>
    <row r="30" spans="1:5" ht="12.75">
      <c r="A30" s="1"/>
      <c r="B30" s="1"/>
      <c r="D30" s="8">
        <f>SUM(D19:D29)</f>
        <v>5797.517207507493</v>
      </c>
      <c r="E30" s="1">
        <f>SUM(E19:E29)</f>
        <v>5634.842</v>
      </c>
    </row>
    <row r="31" spans="1:4" ht="12.75">
      <c r="A31" s="1"/>
      <c r="B31" s="1"/>
      <c r="D31" s="8"/>
    </row>
    <row r="32" spans="1:13" ht="12.75">
      <c r="A32" s="2" t="s">
        <v>6</v>
      </c>
      <c r="B32" s="1">
        <v>1</v>
      </c>
      <c r="C32" s="1">
        <v>2</v>
      </c>
      <c r="D32" s="1">
        <v>3</v>
      </c>
      <c r="E32" s="1">
        <v>4</v>
      </c>
      <c r="F32" s="1">
        <v>5</v>
      </c>
      <c r="G32" s="1">
        <v>6</v>
      </c>
      <c r="H32" s="1">
        <v>7</v>
      </c>
      <c r="I32" s="1">
        <v>8</v>
      </c>
      <c r="J32" s="1">
        <v>9</v>
      </c>
      <c r="K32" s="1">
        <v>10</v>
      </c>
      <c r="L32" s="1">
        <v>11</v>
      </c>
      <c r="M32" t="s">
        <v>33</v>
      </c>
    </row>
    <row r="33" spans="1:12" ht="12.75">
      <c r="A33" s="1" t="s">
        <v>10</v>
      </c>
      <c r="B33" s="1">
        <v>3675</v>
      </c>
      <c r="C33" s="1">
        <v>1540</v>
      </c>
      <c r="D33" s="1">
        <v>495</v>
      </c>
      <c r="E33" s="1">
        <v>8390</v>
      </c>
      <c r="F33" s="1">
        <v>1400</v>
      </c>
      <c r="G33" s="1">
        <v>2800</v>
      </c>
      <c r="H33" s="1">
        <v>1417.5</v>
      </c>
      <c r="I33" s="1">
        <v>5100</v>
      </c>
      <c r="J33" s="1">
        <v>1200</v>
      </c>
      <c r="K33" s="1">
        <v>2400</v>
      </c>
      <c r="L33" s="1">
        <v>8750</v>
      </c>
    </row>
    <row r="34" spans="1:13" ht="12.75">
      <c r="A34" s="18" t="s">
        <v>31</v>
      </c>
      <c r="B34" s="1">
        <v>904.125</v>
      </c>
      <c r="C34" s="1">
        <v>415.386</v>
      </c>
      <c r="D34" s="1">
        <v>115.805</v>
      </c>
      <c r="E34" s="1">
        <v>511.747</v>
      </c>
      <c r="F34" s="1">
        <v>154.643</v>
      </c>
      <c r="G34" s="1">
        <v>276.625</v>
      </c>
      <c r="H34" s="1">
        <v>117.543</v>
      </c>
      <c r="I34" s="1">
        <v>1791.984</v>
      </c>
      <c r="J34" s="1">
        <v>144.786</v>
      </c>
      <c r="K34" s="1">
        <v>324.453</v>
      </c>
      <c r="L34" s="1">
        <v>877.745</v>
      </c>
      <c r="M34" s="1">
        <f>SUM(B34:L34)</f>
        <v>5634.842</v>
      </c>
    </row>
    <row r="35" spans="1:13" ht="12.75">
      <c r="A35" s="18" t="s">
        <v>32</v>
      </c>
      <c r="B35" s="20">
        <v>561.062</v>
      </c>
      <c r="C35" s="20">
        <v>1013.74</v>
      </c>
      <c r="D35" s="20">
        <v>103</v>
      </c>
      <c r="E35" s="20">
        <v>511.42</v>
      </c>
      <c r="F35" s="20">
        <v>117.189</v>
      </c>
      <c r="G35" s="20">
        <v>278.72</v>
      </c>
      <c r="H35" s="20">
        <v>117.543</v>
      </c>
      <c r="I35" s="20">
        <v>1686.14</v>
      </c>
      <c r="J35" s="20">
        <v>227.279</v>
      </c>
      <c r="K35" s="20">
        <v>315.254</v>
      </c>
      <c r="L35" s="20">
        <v>866.163</v>
      </c>
      <c r="M35" s="21">
        <v>5797.517</v>
      </c>
    </row>
    <row r="36" spans="1:4" ht="12.75">
      <c r="A36" s="1"/>
      <c r="B36" s="1"/>
      <c r="D36" s="8"/>
    </row>
    <row r="37" spans="1:4" ht="12.75">
      <c r="A37" s="1"/>
      <c r="B37" s="1"/>
      <c r="D37" s="8"/>
    </row>
    <row r="38" spans="1:4" ht="12.75">
      <c r="A38" s="1"/>
      <c r="B38" s="1"/>
      <c r="D38" s="8"/>
    </row>
    <row r="39" spans="1:4" ht="12.75">
      <c r="A39" s="1"/>
      <c r="B39" s="1"/>
      <c r="D39" s="8"/>
    </row>
    <row r="40" spans="1:4" ht="12.75">
      <c r="A40" s="1"/>
      <c r="B40" s="1"/>
      <c r="D40" s="8"/>
    </row>
    <row r="41" spans="1:4" ht="12.75">
      <c r="A41" s="1"/>
      <c r="B41" s="1"/>
      <c r="D41" s="8"/>
    </row>
    <row r="42" spans="1:4" ht="12.75">
      <c r="A42" s="1"/>
      <c r="B42" s="1"/>
      <c r="D42" s="8"/>
    </row>
    <row r="43" spans="1:4" ht="12.75">
      <c r="A43" s="1"/>
      <c r="B43" s="1"/>
      <c r="D43" s="8"/>
    </row>
    <row r="47" spans="1:12" ht="12.75">
      <c r="A47" s="9" t="s">
        <v>10</v>
      </c>
      <c r="B47" s="9">
        <v>3675</v>
      </c>
      <c r="C47" s="9">
        <v>1540</v>
      </c>
      <c r="D47" s="9">
        <v>495</v>
      </c>
      <c r="E47" s="9">
        <v>8390</v>
      </c>
      <c r="F47" s="9">
        <v>1400</v>
      </c>
      <c r="G47" s="9">
        <v>2800</v>
      </c>
      <c r="H47" s="9">
        <v>1417.5</v>
      </c>
      <c r="I47" s="9">
        <v>5100</v>
      </c>
      <c r="J47" s="9">
        <v>1200</v>
      </c>
      <c r="K47" s="9">
        <v>2400</v>
      </c>
      <c r="L47" s="9">
        <v>8750</v>
      </c>
    </row>
    <row r="48" spans="1:12" ht="12.75">
      <c r="A48" s="9" t="s">
        <v>7</v>
      </c>
      <c r="B48" s="9">
        <v>904.125</v>
      </c>
      <c r="C48" s="9">
        <v>415.386</v>
      </c>
      <c r="D48" s="9">
        <v>115.805</v>
      </c>
      <c r="E48" s="9">
        <v>511.747</v>
      </c>
      <c r="F48" s="9">
        <v>154.643</v>
      </c>
      <c r="G48" s="9">
        <v>276.625</v>
      </c>
      <c r="H48" s="9">
        <v>117.543</v>
      </c>
      <c r="I48" s="9">
        <v>1791.984</v>
      </c>
      <c r="J48" s="9">
        <v>144.786</v>
      </c>
      <c r="K48" s="9">
        <v>324.453</v>
      </c>
      <c r="L48" s="9">
        <v>877.745</v>
      </c>
    </row>
    <row r="49" spans="1:12" ht="12.75">
      <c r="A49" s="9" t="s">
        <v>11</v>
      </c>
      <c r="B49" s="10">
        <f>D19</f>
        <v>561.0619283754866</v>
      </c>
      <c r="C49" s="10">
        <f>D20</f>
        <v>1013.7436017148635</v>
      </c>
      <c r="D49" s="10">
        <f>D21</f>
        <v>103.00019761097028</v>
      </c>
      <c r="E49" s="10">
        <f>D22</f>
        <v>511.42022304426825</v>
      </c>
      <c r="F49" s="10">
        <f>D23</f>
        <v>117.18896670697985</v>
      </c>
      <c r="G49" s="10">
        <f>D24</f>
        <v>278.72039201491765</v>
      </c>
      <c r="H49" s="10">
        <f>D25</f>
        <v>117.54315024171149</v>
      </c>
      <c r="I49" s="10">
        <f>D26</f>
        <v>1686.1426042010492</v>
      </c>
      <c r="J49" s="10">
        <f>D27</f>
        <v>227.2791513380978</v>
      </c>
      <c r="K49" s="10">
        <f>D28</f>
        <v>315.2539842383849</v>
      </c>
      <c r="L49" s="10">
        <f>D29</f>
        <v>866.1630080207636</v>
      </c>
    </row>
    <row r="50" spans="3:13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</sheetData>
  <printOptions/>
  <pageMargins left="0.5" right="0.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0"/>
  <sheetViews>
    <sheetView workbookViewId="0" topLeftCell="A13">
      <selection activeCell="D41" sqref="D41"/>
    </sheetView>
  </sheetViews>
  <sheetFormatPr defaultColWidth="9.140625" defaultRowHeight="12.75"/>
  <cols>
    <col min="1" max="8" width="12.7109375" style="0" customWidth="1"/>
  </cols>
  <sheetData>
    <row r="2" spans="1:7" ht="12.75">
      <c r="A2" s="7" t="s">
        <v>6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</row>
    <row r="3" spans="1:7" ht="12.75">
      <c r="A3" s="1">
        <v>1</v>
      </c>
      <c r="B3" s="1">
        <v>3675</v>
      </c>
      <c r="C3" s="1">
        <v>675</v>
      </c>
      <c r="D3" s="1">
        <v>430</v>
      </c>
      <c r="E3" s="1">
        <v>520.53</v>
      </c>
      <c r="F3" s="1">
        <v>410</v>
      </c>
      <c r="G3" s="1">
        <f aca="true" t="shared" si="0" ref="G3:G13">((C3-E3)-(D3-F3))/(LN((C3-E3)/(D3-F3)))</f>
        <v>65.77905851517787</v>
      </c>
    </row>
    <row r="4" spans="1:7" ht="12.75">
      <c r="A4" s="1">
        <v>2</v>
      </c>
      <c r="B4" s="1">
        <v>1540</v>
      </c>
      <c r="C4" s="1">
        <v>590</v>
      </c>
      <c r="D4" s="1">
        <v>450</v>
      </c>
      <c r="E4" s="1">
        <v>558</v>
      </c>
      <c r="F4" s="1">
        <v>446</v>
      </c>
      <c r="G4" s="1">
        <f t="shared" si="0"/>
        <v>13.465153714963659</v>
      </c>
    </row>
    <row r="5" spans="1:7" ht="12.75">
      <c r="A5" s="1">
        <v>3</v>
      </c>
      <c r="B5" s="1">
        <v>495</v>
      </c>
      <c r="C5" s="1">
        <v>540</v>
      </c>
      <c r="D5" s="1">
        <v>430</v>
      </c>
      <c r="E5" s="1">
        <v>446</v>
      </c>
      <c r="F5" s="1">
        <v>410</v>
      </c>
      <c r="G5" s="1">
        <f t="shared" si="0"/>
        <v>47.81713151050459</v>
      </c>
    </row>
    <row r="6" spans="1:7" ht="12.75">
      <c r="A6" s="1">
        <v>4</v>
      </c>
      <c r="B6" s="1">
        <v>8390</v>
      </c>
      <c r="C6" s="1">
        <v>801</v>
      </c>
      <c r="D6" s="1">
        <v>800</v>
      </c>
      <c r="E6" s="1">
        <v>710</v>
      </c>
      <c r="F6" s="1">
        <v>531.49</v>
      </c>
      <c r="G6" s="1">
        <f t="shared" si="0"/>
        <v>164.0529572737245</v>
      </c>
    </row>
    <row r="7" spans="1:7" ht="12.75">
      <c r="A7" s="1">
        <v>5</v>
      </c>
      <c r="B7" s="1">
        <v>4200</v>
      </c>
      <c r="C7" s="1">
        <v>430</v>
      </c>
      <c r="D7" s="1">
        <v>150</v>
      </c>
      <c r="E7" s="1">
        <v>310</v>
      </c>
      <c r="F7" s="1">
        <v>60</v>
      </c>
      <c r="G7" s="1">
        <f t="shared" si="0"/>
        <v>104.28178490346623</v>
      </c>
    </row>
    <row r="8" spans="1:7" ht="12.75">
      <c r="A8" s="1">
        <v>6</v>
      </c>
      <c r="B8" s="1">
        <v>1417.5</v>
      </c>
      <c r="C8" s="1">
        <v>430</v>
      </c>
      <c r="D8" s="1">
        <v>115</v>
      </c>
      <c r="E8" s="1">
        <v>310</v>
      </c>
      <c r="F8" s="1">
        <v>60</v>
      </c>
      <c r="G8" s="1">
        <f t="shared" si="0"/>
        <v>83.31639686701712</v>
      </c>
    </row>
    <row r="9" spans="1:7" ht="12.75">
      <c r="A9" s="1">
        <v>7</v>
      </c>
      <c r="B9" s="1">
        <v>5100</v>
      </c>
      <c r="C9" s="1">
        <v>430</v>
      </c>
      <c r="D9" s="1">
        <v>345</v>
      </c>
      <c r="E9" s="1">
        <v>410</v>
      </c>
      <c r="F9" s="1">
        <v>301.49</v>
      </c>
      <c r="G9" s="1">
        <f t="shared" si="0"/>
        <v>30.247336373817916</v>
      </c>
    </row>
    <row r="10" spans="1:7" ht="12.75">
      <c r="A10" s="1">
        <v>8</v>
      </c>
      <c r="B10" s="1">
        <v>1440</v>
      </c>
      <c r="C10" s="1">
        <v>400</v>
      </c>
      <c r="D10" s="1">
        <v>280</v>
      </c>
      <c r="E10" s="1">
        <v>293.7</v>
      </c>
      <c r="F10" s="1">
        <v>235</v>
      </c>
      <c r="G10" s="1">
        <f t="shared" si="0"/>
        <v>71.31200633056508</v>
      </c>
    </row>
    <row r="11" spans="1:7" ht="12.75">
      <c r="A11" s="1">
        <v>9</v>
      </c>
      <c r="B11" s="1">
        <v>2160</v>
      </c>
      <c r="C11" s="1">
        <v>280</v>
      </c>
      <c r="D11" s="1">
        <v>100</v>
      </c>
      <c r="E11" s="1">
        <v>99.58</v>
      </c>
      <c r="F11" s="1">
        <v>80</v>
      </c>
      <c r="G11" s="1">
        <f t="shared" si="0"/>
        <v>72.9329277729743</v>
      </c>
    </row>
    <row r="12" spans="1:7" ht="12.75">
      <c r="A12" s="1">
        <v>10</v>
      </c>
      <c r="B12" s="1">
        <v>4292.5</v>
      </c>
      <c r="C12" s="1">
        <v>300</v>
      </c>
      <c r="D12" s="1">
        <v>265.66</v>
      </c>
      <c r="E12" s="1">
        <v>235</v>
      </c>
      <c r="F12" s="1">
        <v>60</v>
      </c>
      <c r="G12" s="1">
        <f t="shared" si="0"/>
        <v>122.11796799864308</v>
      </c>
    </row>
    <row r="13" spans="1:7" ht="12.75">
      <c r="A13" s="1">
        <v>11</v>
      </c>
      <c r="B13" s="1">
        <v>4457.5</v>
      </c>
      <c r="C13" s="1">
        <v>265.66</v>
      </c>
      <c r="D13" s="1">
        <v>230</v>
      </c>
      <c r="E13" s="1">
        <v>140</v>
      </c>
      <c r="F13" s="1">
        <v>99.58</v>
      </c>
      <c r="G13" s="1">
        <f t="shared" si="0"/>
        <v>128.02525220766432</v>
      </c>
    </row>
    <row r="14" spans="1:7" ht="12.75">
      <c r="A14" s="1"/>
      <c r="B14" s="1"/>
      <c r="C14" s="1"/>
      <c r="D14" s="1"/>
      <c r="E14" s="1"/>
      <c r="F14" s="1"/>
      <c r="G14" s="1"/>
    </row>
    <row r="15" spans="1:7" s="6" customFormat="1" ht="3" customHeight="1">
      <c r="A15" s="3"/>
      <c r="B15" s="3"/>
      <c r="C15" s="3"/>
      <c r="D15" s="3"/>
      <c r="E15" s="3"/>
      <c r="F15" s="3"/>
      <c r="G15" s="3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4" t="s">
        <v>6</v>
      </c>
      <c r="B17" s="4" t="s">
        <v>0</v>
      </c>
      <c r="C17" s="4" t="s">
        <v>5</v>
      </c>
      <c r="D17" s="5" t="s">
        <v>7</v>
      </c>
      <c r="E17" s="4" t="s">
        <v>29</v>
      </c>
      <c r="F17" s="1"/>
      <c r="G17" s="1"/>
    </row>
    <row r="18" spans="1:7" ht="12.75">
      <c r="A18" s="2"/>
      <c r="B18" s="2" t="s">
        <v>8</v>
      </c>
      <c r="C18" s="2"/>
      <c r="D18" s="2" t="s">
        <v>9</v>
      </c>
      <c r="E18" s="2" t="s">
        <v>23</v>
      </c>
      <c r="F18" s="1"/>
      <c r="G18" s="1"/>
    </row>
    <row r="19" spans="1:7" ht="12.75">
      <c r="A19" s="1">
        <v>1</v>
      </c>
      <c r="B19" s="1">
        <v>3675</v>
      </c>
      <c r="C19" s="1">
        <f aca="true" t="shared" si="1" ref="C19:C29">G3</f>
        <v>65.77905851517787</v>
      </c>
      <c r="D19" s="1">
        <f aca="true" t="shared" si="2" ref="D19:D29">B19/(0.1*C19)</f>
        <v>558.6884462859908</v>
      </c>
      <c r="E19" s="1">
        <v>993.977</v>
      </c>
      <c r="G19" s="1"/>
    </row>
    <row r="20" spans="1:7" ht="12.75">
      <c r="A20" s="1">
        <v>2</v>
      </c>
      <c r="B20" s="1">
        <v>1540</v>
      </c>
      <c r="C20" s="1">
        <f t="shared" si="1"/>
        <v>13.465153714963659</v>
      </c>
      <c r="D20" s="1">
        <f t="shared" si="2"/>
        <v>1143.6928479239095</v>
      </c>
      <c r="E20" s="1">
        <v>356.421</v>
      </c>
      <c r="G20" s="1"/>
    </row>
    <row r="21" spans="1:7" ht="12.75">
      <c r="A21" s="1">
        <v>3</v>
      </c>
      <c r="B21" s="1">
        <v>495</v>
      </c>
      <c r="C21" s="1">
        <f t="shared" si="1"/>
        <v>47.81713151050459</v>
      </c>
      <c r="D21" s="1">
        <f t="shared" si="2"/>
        <v>103.51938402897655</v>
      </c>
      <c r="E21" s="1">
        <v>127.495</v>
      </c>
      <c r="G21" s="1"/>
    </row>
    <row r="22" spans="1:7" ht="12.75">
      <c r="A22" s="1">
        <v>4</v>
      </c>
      <c r="B22" s="1">
        <v>8390</v>
      </c>
      <c r="C22" s="1">
        <f t="shared" si="1"/>
        <v>164.0529572737245</v>
      </c>
      <c r="D22" s="1">
        <f t="shared" si="2"/>
        <v>511.42022304426825</v>
      </c>
      <c r="E22" s="1">
        <v>511.383</v>
      </c>
      <c r="G22" s="1"/>
    </row>
    <row r="23" spans="1:7" ht="12.75">
      <c r="A23" s="1">
        <v>5</v>
      </c>
      <c r="B23" s="1">
        <v>4200</v>
      </c>
      <c r="C23" s="1">
        <f t="shared" si="1"/>
        <v>104.28178490346623</v>
      </c>
      <c r="D23" s="1">
        <f t="shared" si="2"/>
        <v>402.75490143249317</v>
      </c>
      <c r="E23" s="1">
        <v>411.988</v>
      </c>
      <c r="G23" s="1"/>
    </row>
    <row r="24" spans="1:7" ht="12.75">
      <c r="A24" s="1">
        <v>6</v>
      </c>
      <c r="B24" s="1">
        <v>1417.5</v>
      </c>
      <c r="C24" s="1">
        <f t="shared" si="1"/>
        <v>83.31639686701712</v>
      </c>
      <c r="D24" s="1">
        <f t="shared" si="2"/>
        <v>170.13457774254192</v>
      </c>
      <c r="E24" s="1">
        <v>178.541</v>
      </c>
      <c r="G24" s="1"/>
    </row>
    <row r="25" spans="1:5" ht="12.75">
      <c r="A25" s="1">
        <v>7</v>
      </c>
      <c r="B25" s="1">
        <v>5100</v>
      </c>
      <c r="C25" s="1">
        <f t="shared" si="1"/>
        <v>30.247336373817916</v>
      </c>
      <c r="D25" s="1">
        <f t="shared" si="2"/>
        <v>1686.098880566078</v>
      </c>
      <c r="E25" s="1">
        <v>1935.168</v>
      </c>
    </row>
    <row r="26" spans="1:5" ht="12.75">
      <c r="A26" s="1">
        <v>8</v>
      </c>
      <c r="B26" s="1">
        <v>1440</v>
      </c>
      <c r="C26" s="1">
        <f t="shared" si="1"/>
        <v>71.31200633056508</v>
      </c>
      <c r="D26" s="1">
        <f t="shared" si="2"/>
        <v>201.92953109815966</v>
      </c>
      <c r="E26" s="1">
        <v>214.172</v>
      </c>
    </row>
    <row r="27" spans="1:5" ht="12.75">
      <c r="A27" s="1">
        <v>9</v>
      </c>
      <c r="B27" s="1">
        <v>2160</v>
      </c>
      <c r="C27" s="1">
        <f t="shared" si="1"/>
        <v>72.9329277729743</v>
      </c>
      <c r="D27" s="1">
        <f t="shared" si="2"/>
        <v>296.1625243845483</v>
      </c>
      <c r="E27" s="1">
        <v>315.971</v>
      </c>
    </row>
    <row r="28" spans="1:5" ht="12.75">
      <c r="A28" s="1">
        <v>10</v>
      </c>
      <c r="B28" s="1">
        <v>4292.5</v>
      </c>
      <c r="C28" s="1">
        <f t="shared" si="1"/>
        <v>122.11796799864308</v>
      </c>
      <c r="D28" s="1">
        <f t="shared" si="2"/>
        <v>351.5043748556065</v>
      </c>
      <c r="E28" s="1">
        <v>353.256</v>
      </c>
    </row>
    <row r="29" spans="1:5" ht="12.75">
      <c r="A29" s="1">
        <v>11</v>
      </c>
      <c r="B29" s="1">
        <v>4457.5</v>
      </c>
      <c r="C29" s="1">
        <f t="shared" si="1"/>
        <v>128.02525220766432</v>
      </c>
      <c r="D29" s="1">
        <f t="shared" si="2"/>
        <v>348.17349883206464</v>
      </c>
      <c r="E29" s="1">
        <v>347.871</v>
      </c>
    </row>
    <row r="30" spans="1:5" ht="12.75">
      <c r="A30" s="1"/>
      <c r="B30" s="1"/>
      <c r="D30" s="8">
        <f>SUM(D19:D29)</f>
        <v>5774.079190194637</v>
      </c>
      <c r="E30" s="1">
        <f>SUM(E19:E29)</f>
        <v>5746.243</v>
      </c>
    </row>
    <row r="31" spans="1:5" ht="12.75">
      <c r="A31" s="1"/>
      <c r="B31" s="1"/>
      <c r="D31" s="8"/>
      <c r="E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24" t="s">
        <v>6</v>
      </c>
      <c r="B33" s="24">
        <v>1</v>
      </c>
      <c r="C33" s="24">
        <v>2</v>
      </c>
      <c r="D33" s="24">
        <v>3</v>
      </c>
      <c r="E33" s="24">
        <v>4</v>
      </c>
      <c r="F33" s="24">
        <v>5</v>
      </c>
      <c r="G33" s="24">
        <v>6</v>
      </c>
      <c r="H33" s="24">
        <v>7</v>
      </c>
      <c r="I33" s="24">
        <v>8</v>
      </c>
      <c r="J33" s="24">
        <v>9</v>
      </c>
      <c r="K33" s="24">
        <v>10</v>
      </c>
      <c r="L33" s="25">
        <v>11</v>
      </c>
      <c r="M33" s="22" t="s">
        <v>33</v>
      </c>
    </row>
    <row r="34" spans="1:12" ht="12.75">
      <c r="A34" s="1" t="s">
        <v>10</v>
      </c>
      <c r="B34" s="20">
        <v>3675</v>
      </c>
      <c r="C34" s="20">
        <v>1540</v>
      </c>
      <c r="D34" s="20">
        <v>495</v>
      </c>
      <c r="E34" s="20">
        <v>8390</v>
      </c>
      <c r="F34" s="20">
        <v>4200</v>
      </c>
      <c r="G34" s="20">
        <v>1417.5</v>
      </c>
      <c r="H34" s="20">
        <v>5100</v>
      </c>
      <c r="I34" s="20">
        <v>1440</v>
      </c>
      <c r="J34" s="20">
        <v>2160</v>
      </c>
      <c r="K34" s="20">
        <v>4292.5</v>
      </c>
      <c r="L34" s="20">
        <v>4457.5</v>
      </c>
    </row>
    <row r="35" spans="1:13" ht="12.75">
      <c r="A35" s="18" t="s">
        <v>31</v>
      </c>
      <c r="B35" s="20">
        <v>993.977</v>
      </c>
      <c r="C35" s="20">
        <v>356.421</v>
      </c>
      <c r="D35" s="20">
        <v>127.495</v>
      </c>
      <c r="E35" s="20">
        <v>511.383</v>
      </c>
      <c r="F35" s="20">
        <v>411.988</v>
      </c>
      <c r="G35" s="20">
        <v>178.541</v>
      </c>
      <c r="H35" s="20">
        <v>1935.17</v>
      </c>
      <c r="I35" s="20">
        <v>214.172</v>
      </c>
      <c r="J35" s="20">
        <v>315.971</v>
      </c>
      <c r="K35" s="20">
        <v>353.256</v>
      </c>
      <c r="L35" s="20">
        <v>347.871</v>
      </c>
      <c r="M35" s="21">
        <v>5746.243</v>
      </c>
    </row>
    <row r="36" spans="1:13" ht="12.75">
      <c r="A36" s="18" t="s">
        <v>32</v>
      </c>
      <c r="B36" s="23">
        <v>558.688</v>
      </c>
      <c r="C36" s="23">
        <v>1143.69</v>
      </c>
      <c r="D36" s="23">
        <v>103.519</v>
      </c>
      <c r="E36" s="23">
        <v>511.42</v>
      </c>
      <c r="F36" s="23">
        <v>402.755</v>
      </c>
      <c r="G36" s="23">
        <v>170.135</v>
      </c>
      <c r="H36" s="23">
        <v>1686.1</v>
      </c>
      <c r="I36" s="23">
        <v>201.93</v>
      </c>
      <c r="J36" s="23">
        <v>296.163</v>
      </c>
      <c r="K36" s="23">
        <v>351.504</v>
      </c>
      <c r="L36" s="23">
        <v>348.174</v>
      </c>
      <c r="M36" s="26">
        <v>5774.079</v>
      </c>
    </row>
    <row r="37" spans="1:4" ht="12.75">
      <c r="A37" s="1"/>
      <c r="B37" s="1"/>
      <c r="D37" s="8"/>
    </row>
    <row r="38" spans="1:4" ht="12.75">
      <c r="A38" s="1"/>
      <c r="B38" s="1"/>
      <c r="D38" s="8"/>
    </row>
    <row r="39" spans="1:4" ht="12.75">
      <c r="A39" s="1"/>
      <c r="B39" s="1"/>
      <c r="D39" s="8"/>
    </row>
    <row r="40" spans="1:4" ht="12.75">
      <c r="A40" s="1"/>
      <c r="B40" s="1"/>
      <c r="D40" s="8"/>
    </row>
    <row r="41" spans="1:4" ht="12.75">
      <c r="A41" s="1"/>
      <c r="B41" s="1"/>
      <c r="D41" s="8"/>
    </row>
    <row r="42" spans="1:4" ht="12.75">
      <c r="A42" s="1"/>
      <c r="B42" s="1"/>
      <c r="D42" s="8"/>
    </row>
    <row r="43" spans="1:4" ht="12.75">
      <c r="A43" s="1"/>
      <c r="B43" s="1"/>
      <c r="D43" s="8"/>
    </row>
    <row r="47" spans="1:12" ht="12.75">
      <c r="A47" s="9" t="s">
        <v>10</v>
      </c>
      <c r="B47" s="9">
        <v>3675</v>
      </c>
      <c r="C47" s="9">
        <v>1540</v>
      </c>
      <c r="D47" s="9">
        <v>495</v>
      </c>
      <c r="E47" s="9">
        <v>8390</v>
      </c>
      <c r="F47" s="9">
        <v>1400</v>
      </c>
      <c r="G47" s="9">
        <v>2800</v>
      </c>
      <c r="H47" s="9">
        <v>1417.5</v>
      </c>
      <c r="I47" s="9">
        <v>5100</v>
      </c>
      <c r="J47" s="9">
        <v>1200</v>
      </c>
      <c r="K47" s="9">
        <v>2400</v>
      </c>
      <c r="L47" s="9">
        <v>8750</v>
      </c>
    </row>
    <row r="48" spans="1:12" ht="12.75">
      <c r="A48" s="9" t="s">
        <v>7</v>
      </c>
      <c r="B48" s="9">
        <v>904.125</v>
      </c>
      <c r="C48" s="9">
        <v>415.386</v>
      </c>
      <c r="D48" s="9">
        <v>115.805</v>
      </c>
      <c r="E48" s="9">
        <v>511.747</v>
      </c>
      <c r="F48" s="9">
        <v>154.643</v>
      </c>
      <c r="G48" s="9">
        <v>276.625</v>
      </c>
      <c r="H48" s="9">
        <v>117.543</v>
      </c>
      <c r="I48" s="9">
        <v>1791.984</v>
      </c>
      <c r="J48" s="9">
        <v>144.786</v>
      </c>
      <c r="K48" s="9">
        <v>324.453</v>
      </c>
      <c r="L48" s="9">
        <v>877.745</v>
      </c>
    </row>
    <row r="49" spans="1:12" ht="12.75">
      <c r="A49" s="9" t="s">
        <v>11</v>
      </c>
      <c r="B49" s="10">
        <f>D19</f>
        <v>558.6884462859908</v>
      </c>
      <c r="C49" s="10">
        <f>D20</f>
        <v>1143.6928479239095</v>
      </c>
      <c r="D49" s="10">
        <f>D21</f>
        <v>103.51938402897655</v>
      </c>
      <c r="E49" s="10">
        <f>D22</f>
        <v>511.42022304426825</v>
      </c>
      <c r="F49" s="10">
        <f>D23</f>
        <v>402.75490143249317</v>
      </c>
      <c r="G49" s="10">
        <f>D24</f>
        <v>170.13457774254192</v>
      </c>
      <c r="H49" s="10">
        <f>D25</f>
        <v>1686.098880566078</v>
      </c>
      <c r="I49" s="10">
        <f>D26</f>
        <v>201.92953109815966</v>
      </c>
      <c r="J49" s="10">
        <f>D27</f>
        <v>296.1625243845483</v>
      </c>
      <c r="K49" s="10">
        <f>D28</f>
        <v>351.5043748556065</v>
      </c>
      <c r="L49" s="10">
        <f>D29</f>
        <v>348.17349883206464</v>
      </c>
    </row>
    <row r="50" spans="3:13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</sheetData>
  <printOptions/>
  <pageMargins left="0.5" right="0.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0"/>
  <sheetViews>
    <sheetView workbookViewId="0" topLeftCell="A10">
      <selection activeCell="A33" sqref="A33"/>
    </sheetView>
  </sheetViews>
  <sheetFormatPr defaultColWidth="9.140625" defaultRowHeight="12.75"/>
  <cols>
    <col min="1" max="8" width="12.7109375" style="0" customWidth="1"/>
  </cols>
  <sheetData>
    <row r="2" spans="1:7" ht="12.75">
      <c r="A2" s="7" t="s">
        <v>6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</row>
    <row r="3" spans="1:7" ht="12.75">
      <c r="A3" s="1">
        <v>1</v>
      </c>
      <c r="B3" s="1">
        <v>3675</v>
      </c>
      <c r="C3" s="1">
        <v>675</v>
      </c>
      <c r="D3" s="1">
        <v>430</v>
      </c>
      <c r="E3" s="1">
        <v>535</v>
      </c>
      <c r="F3" s="1">
        <v>410</v>
      </c>
      <c r="G3" s="1">
        <f aca="true" t="shared" si="0" ref="G3:G13">((C3-E3)-(D3-F3))/(LN((C3-E3)/(D3-F3)))</f>
        <v>61.66780108437008</v>
      </c>
    </row>
    <row r="4" spans="1:7" ht="12.75">
      <c r="A4" s="1">
        <v>2</v>
      </c>
      <c r="B4" s="1">
        <v>1540</v>
      </c>
      <c r="C4" s="1">
        <v>590</v>
      </c>
      <c r="D4" s="1">
        <v>450</v>
      </c>
      <c r="E4" s="1">
        <v>531.74</v>
      </c>
      <c r="F4" s="1">
        <v>410</v>
      </c>
      <c r="G4" s="1">
        <f t="shared" si="0"/>
        <v>48.55914209721551</v>
      </c>
    </row>
    <row r="5" spans="1:7" ht="12.75">
      <c r="A5" s="1">
        <v>3</v>
      </c>
      <c r="B5" s="1">
        <v>495</v>
      </c>
      <c r="C5" s="1">
        <v>540</v>
      </c>
      <c r="D5" s="1">
        <v>430</v>
      </c>
      <c r="E5" s="1">
        <v>510</v>
      </c>
      <c r="F5" s="1">
        <v>410</v>
      </c>
      <c r="G5" s="1">
        <f t="shared" si="0"/>
        <v>24.663034623764318</v>
      </c>
    </row>
    <row r="6" spans="1:7" ht="12.75">
      <c r="A6" s="1">
        <v>4</v>
      </c>
      <c r="B6" s="1">
        <v>8390</v>
      </c>
      <c r="C6" s="1">
        <v>801</v>
      </c>
      <c r="D6" s="1">
        <v>800</v>
      </c>
      <c r="E6" s="1">
        <v>710</v>
      </c>
      <c r="F6" s="1">
        <v>531.49</v>
      </c>
      <c r="G6" s="1">
        <f t="shared" si="0"/>
        <v>164.0529572737245</v>
      </c>
    </row>
    <row r="7" spans="1:7" ht="12.75">
      <c r="A7" s="1">
        <v>5</v>
      </c>
      <c r="B7" s="1">
        <v>3281.25</v>
      </c>
      <c r="C7" s="1">
        <v>430</v>
      </c>
      <c r="D7" s="1">
        <v>211.25</v>
      </c>
      <c r="E7" s="1">
        <v>410</v>
      </c>
      <c r="F7" s="1">
        <v>60</v>
      </c>
      <c r="G7" s="1">
        <f t="shared" si="0"/>
        <v>64.87242077620606</v>
      </c>
    </row>
    <row r="8" spans="1:7" ht="12.75">
      <c r="A8" s="1">
        <v>6</v>
      </c>
      <c r="B8" s="1">
        <v>918.75</v>
      </c>
      <c r="C8" s="1">
        <v>211.25</v>
      </c>
      <c r="D8" s="1">
        <v>150</v>
      </c>
      <c r="E8" s="1">
        <v>88.33</v>
      </c>
      <c r="F8" s="1">
        <v>80</v>
      </c>
      <c r="G8" s="1">
        <f t="shared" si="0"/>
        <v>93.99002101976559</v>
      </c>
    </row>
    <row r="9" spans="1:7" ht="12.75">
      <c r="A9" s="1">
        <v>7</v>
      </c>
      <c r="B9" s="1">
        <v>1417.5</v>
      </c>
      <c r="C9" s="1">
        <v>430</v>
      </c>
      <c r="D9" s="1">
        <v>115</v>
      </c>
      <c r="E9" s="1">
        <v>293.33</v>
      </c>
      <c r="F9" s="1">
        <v>60</v>
      </c>
      <c r="G9" s="1">
        <f t="shared" si="0"/>
        <v>89.72397620389194</v>
      </c>
    </row>
    <row r="10" spans="1:7" ht="12.75">
      <c r="A10" s="1">
        <v>8</v>
      </c>
      <c r="B10" s="1">
        <v>5100</v>
      </c>
      <c r="C10" s="1">
        <v>430</v>
      </c>
      <c r="D10" s="1">
        <v>345</v>
      </c>
      <c r="E10" s="1">
        <v>410</v>
      </c>
      <c r="F10" s="1">
        <v>274.45</v>
      </c>
      <c r="G10" s="1">
        <f t="shared" si="0"/>
        <v>40.100289443756125</v>
      </c>
    </row>
    <row r="11" spans="1:7" ht="12.75">
      <c r="A11" s="1">
        <v>9</v>
      </c>
      <c r="B11" s="1">
        <v>3600</v>
      </c>
      <c r="C11" s="1">
        <v>400</v>
      </c>
      <c r="D11" s="1">
        <v>100</v>
      </c>
      <c r="E11" s="1">
        <v>271.52</v>
      </c>
      <c r="F11" s="1">
        <v>60</v>
      </c>
      <c r="G11" s="1">
        <f t="shared" si="0"/>
        <v>75.82523816382654</v>
      </c>
    </row>
    <row r="12" spans="1:7" ht="12.75">
      <c r="A12" s="1">
        <v>10</v>
      </c>
      <c r="B12" s="1">
        <v>3051.25</v>
      </c>
      <c r="C12" s="1">
        <v>300</v>
      </c>
      <c r="D12" s="1">
        <v>275.59</v>
      </c>
      <c r="E12" s="1">
        <v>270</v>
      </c>
      <c r="F12" s="1">
        <v>60</v>
      </c>
      <c r="G12" s="1">
        <f t="shared" si="0"/>
        <v>94.10393519974491</v>
      </c>
    </row>
    <row r="13" spans="1:7" ht="12.75">
      <c r="A13" s="1">
        <v>11</v>
      </c>
      <c r="B13" s="1">
        <v>5698.75</v>
      </c>
      <c r="C13" s="1">
        <v>275.59</v>
      </c>
      <c r="D13" s="1">
        <v>230</v>
      </c>
      <c r="E13" s="1">
        <v>140</v>
      </c>
      <c r="F13" s="1">
        <v>88.33</v>
      </c>
      <c r="G13" s="1">
        <f t="shared" si="0"/>
        <v>138.60777588934292</v>
      </c>
    </row>
    <row r="14" spans="1:7" ht="12.75">
      <c r="A14" s="1"/>
      <c r="B14" s="1"/>
      <c r="C14" s="1"/>
      <c r="D14" s="1"/>
      <c r="E14" s="1"/>
      <c r="F14" s="1"/>
      <c r="G14" s="1"/>
    </row>
    <row r="15" spans="1:7" s="6" customFormat="1" ht="3" customHeight="1">
      <c r="A15" s="3"/>
      <c r="B15" s="3"/>
      <c r="C15" s="3"/>
      <c r="D15" s="3"/>
      <c r="E15" s="3"/>
      <c r="F15" s="3"/>
      <c r="G15" s="3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4" t="s">
        <v>6</v>
      </c>
      <c r="B17" s="4" t="s">
        <v>0</v>
      </c>
      <c r="C17" s="4" t="s">
        <v>5</v>
      </c>
      <c r="D17" s="5" t="s">
        <v>7</v>
      </c>
      <c r="E17" s="4" t="s">
        <v>29</v>
      </c>
      <c r="F17" s="1"/>
      <c r="G17" s="1"/>
    </row>
    <row r="18" spans="1:7" ht="12.75">
      <c r="A18" s="2"/>
      <c r="B18" s="2" t="s">
        <v>8</v>
      </c>
      <c r="C18" s="2"/>
      <c r="D18" s="2" t="s">
        <v>9</v>
      </c>
      <c r="E18" s="2" t="s">
        <v>24</v>
      </c>
      <c r="F18" s="1"/>
      <c r="G18" s="1"/>
    </row>
    <row r="19" spans="1:7" ht="12.75">
      <c r="A19" s="1">
        <v>1</v>
      </c>
      <c r="B19" s="1">
        <v>3675</v>
      </c>
      <c r="C19" s="1">
        <f aca="true" t="shared" si="1" ref="C19:C29">G3</f>
        <v>61.66780108437008</v>
      </c>
      <c r="D19" s="1">
        <f aca="true" t="shared" si="2" ref="D19:D29">B19/(0.1*C19)</f>
        <v>595.9349831481896</v>
      </c>
      <c r="E19" s="1">
        <v>683.663</v>
      </c>
      <c r="F19" s="1"/>
      <c r="G19" s="1"/>
    </row>
    <row r="20" spans="1:7" ht="12.75">
      <c r="A20" s="1">
        <v>2</v>
      </c>
      <c r="B20" s="1">
        <v>1540</v>
      </c>
      <c r="C20" s="1">
        <f t="shared" si="1"/>
        <v>48.55914209721551</v>
      </c>
      <c r="D20" s="1">
        <f t="shared" si="2"/>
        <v>317.13904601463435</v>
      </c>
      <c r="E20" s="1">
        <v>331.65</v>
      </c>
      <c r="F20" s="1"/>
      <c r="G20" s="1"/>
    </row>
    <row r="21" spans="1:7" ht="12.75">
      <c r="A21" s="1">
        <v>3</v>
      </c>
      <c r="B21" s="1">
        <v>495</v>
      </c>
      <c r="C21" s="1">
        <f t="shared" si="1"/>
        <v>24.663034623764318</v>
      </c>
      <c r="D21" s="1">
        <f t="shared" si="2"/>
        <v>200.70522851354133</v>
      </c>
      <c r="E21" s="1">
        <v>224.52</v>
      </c>
      <c r="F21" s="1"/>
      <c r="G21" s="1"/>
    </row>
    <row r="22" spans="1:7" ht="12.75">
      <c r="A22" s="1">
        <v>4</v>
      </c>
      <c r="B22" s="1">
        <v>8390</v>
      </c>
      <c r="C22" s="1">
        <f t="shared" si="1"/>
        <v>164.0529572737245</v>
      </c>
      <c r="D22" s="1">
        <f t="shared" si="2"/>
        <v>511.42022304426825</v>
      </c>
      <c r="E22" s="1">
        <v>511.214</v>
      </c>
      <c r="F22" s="1"/>
      <c r="G22" s="1"/>
    </row>
    <row r="23" spans="1:7" ht="12.75">
      <c r="A23" s="1">
        <v>5</v>
      </c>
      <c r="B23" s="1">
        <v>3281.25</v>
      </c>
      <c r="C23" s="1">
        <f t="shared" si="1"/>
        <v>64.87242077620606</v>
      </c>
      <c r="D23" s="1">
        <f t="shared" si="2"/>
        <v>505.8004558392399</v>
      </c>
      <c r="E23" s="1">
        <v>590.544</v>
      </c>
      <c r="F23" s="1"/>
      <c r="G23" s="1"/>
    </row>
    <row r="24" spans="1:7" ht="12.75">
      <c r="A24" s="1">
        <v>6</v>
      </c>
      <c r="B24" s="1">
        <v>918.75</v>
      </c>
      <c r="C24" s="1">
        <f t="shared" si="1"/>
        <v>93.99002101976559</v>
      </c>
      <c r="D24" s="1">
        <f t="shared" si="2"/>
        <v>97.7497387522439</v>
      </c>
      <c r="E24" s="1">
        <v>100.296</v>
      </c>
      <c r="F24" s="1"/>
      <c r="G24" s="1"/>
    </row>
    <row r="25" spans="1:6" ht="12.75">
      <c r="A25" s="1">
        <v>7</v>
      </c>
      <c r="B25" s="1">
        <v>1417.5</v>
      </c>
      <c r="C25" s="1">
        <f t="shared" si="1"/>
        <v>89.72397620389194</v>
      </c>
      <c r="D25" s="1">
        <f t="shared" si="2"/>
        <v>157.98452765611088</v>
      </c>
      <c r="E25" s="1">
        <v>162.068</v>
      </c>
      <c r="F25" s="1"/>
    </row>
    <row r="26" spans="1:6" ht="12.75">
      <c r="A26" s="1">
        <v>8</v>
      </c>
      <c r="B26" s="1">
        <v>5100</v>
      </c>
      <c r="C26" s="1">
        <f t="shared" si="1"/>
        <v>40.100289443756125</v>
      </c>
      <c r="D26" s="1">
        <f t="shared" si="2"/>
        <v>1271.8112688820263</v>
      </c>
      <c r="E26" s="1">
        <v>1327.618</v>
      </c>
      <c r="F26" s="1"/>
    </row>
    <row r="27" spans="1:6" ht="12.75">
      <c r="A27" s="1">
        <v>9</v>
      </c>
      <c r="B27" s="1">
        <v>3600</v>
      </c>
      <c r="C27" s="1">
        <f t="shared" si="1"/>
        <v>75.82523816382654</v>
      </c>
      <c r="D27" s="1">
        <f t="shared" si="2"/>
        <v>474.7759568155803</v>
      </c>
      <c r="E27" s="1">
        <v>493.418</v>
      </c>
      <c r="F27" s="1"/>
    </row>
    <row r="28" spans="1:6" ht="12.75">
      <c r="A28" s="1">
        <v>10</v>
      </c>
      <c r="B28" s="1">
        <v>3051.25</v>
      </c>
      <c r="C28" s="1">
        <f t="shared" si="1"/>
        <v>94.10393519974491</v>
      </c>
      <c r="D28" s="1">
        <f t="shared" si="2"/>
        <v>324.2425509117573</v>
      </c>
      <c r="E28" s="1">
        <v>327.64</v>
      </c>
      <c r="F28" s="1"/>
    </row>
    <row r="29" spans="1:6" ht="12.75">
      <c r="A29" s="1">
        <v>11</v>
      </c>
      <c r="B29" s="1">
        <v>5698.75</v>
      </c>
      <c r="C29" s="1">
        <f t="shared" si="1"/>
        <v>138.60777588934292</v>
      </c>
      <c r="D29" s="1">
        <f t="shared" si="2"/>
        <v>411.1421573165981</v>
      </c>
      <c r="E29" s="1">
        <v>409.78</v>
      </c>
      <c r="F29" s="1"/>
    </row>
    <row r="30" spans="1:5" ht="12.75">
      <c r="A30" s="1"/>
      <c r="B30" s="1"/>
      <c r="D30" s="8">
        <f>SUM(D19:D29)</f>
        <v>4868.706136894191</v>
      </c>
      <c r="E30" s="1">
        <f>SUM(E19:E29)</f>
        <v>5162.411</v>
      </c>
    </row>
    <row r="31" spans="1:4" ht="12.75">
      <c r="A31" s="1"/>
      <c r="B31" s="1"/>
      <c r="D31" s="8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24" t="s">
        <v>6</v>
      </c>
      <c r="B33" s="24">
        <v>1</v>
      </c>
      <c r="C33" s="24">
        <v>2</v>
      </c>
      <c r="D33" s="24">
        <v>3</v>
      </c>
      <c r="E33" s="24">
        <v>4</v>
      </c>
      <c r="F33" s="24">
        <v>5</v>
      </c>
      <c r="G33" s="24">
        <v>6</v>
      </c>
      <c r="H33" s="24">
        <v>7</v>
      </c>
      <c r="I33" s="24">
        <v>8</v>
      </c>
      <c r="J33" s="24">
        <v>9</v>
      </c>
      <c r="K33" s="24">
        <v>10</v>
      </c>
      <c r="L33" s="25">
        <v>11</v>
      </c>
      <c r="M33" s="22" t="s">
        <v>33</v>
      </c>
    </row>
    <row r="34" spans="1:12" ht="12.75">
      <c r="A34" s="1" t="s">
        <v>10</v>
      </c>
      <c r="B34" s="23">
        <v>3675</v>
      </c>
      <c r="C34" s="23">
        <v>1540</v>
      </c>
      <c r="D34" s="23">
        <v>495</v>
      </c>
      <c r="E34" s="23">
        <v>8390</v>
      </c>
      <c r="F34" s="23">
        <v>3281.25</v>
      </c>
      <c r="G34" s="23">
        <v>918.75</v>
      </c>
      <c r="H34" s="23">
        <v>1417.5</v>
      </c>
      <c r="I34" s="23">
        <v>5100</v>
      </c>
      <c r="J34" s="23">
        <v>3600</v>
      </c>
      <c r="K34" s="23">
        <v>3051.25</v>
      </c>
      <c r="L34" s="23">
        <v>5698.75</v>
      </c>
    </row>
    <row r="35" spans="1:13" ht="12.75">
      <c r="A35" s="18" t="s">
        <v>31</v>
      </c>
      <c r="B35" s="23">
        <v>683.663</v>
      </c>
      <c r="C35" s="23">
        <v>331.65</v>
      </c>
      <c r="D35" s="23">
        <v>224.52</v>
      </c>
      <c r="E35" s="23">
        <v>511.214</v>
      </c>
      <c r="F35" s="23">
        <v>590.544</v>
      </c>
      <c r="G35" s="23">
        <v>100.296</v>
      </c>
      <c r="H35" s="23">
        <v>162.068</v>
      </c>
      <c r="I35" s="23">
        <v>1327.62</v>
      </c>
      <c r="J35" s="23">
        <v>493.418</v>
      </c>
      <c r="K35" s="23">
        <v>327.64</v>
      </c>
      <c r="L35" s="23">
        <v>409.78</v>
      </c>
      <c r="M35" s="26">
        <v>5162.411</v>
      </c>
    </row>
    <row r="36" spans="1:13" ht="12.75">
      <c r="A36" s="18" t="s">
        <v>32</v>
      </c>
      <c r="B36" s="23">
        <v>595.935</v>
      </c>
      <c r="C36" s="23">
        <v>317.139</v>
      </c>
      <c r="D36" s="23">
        <v>200.705</v>
      </c>
      <c r="E36" s="23">
        <v>511.42</v>
      </c>
      <c r="F36" s="23">
        <v>505.8</v>
      </c>
      <c r="G36" s="23">
        <v>97.75</v>
      </c>
      <c r="H36" s="23">
        <v>157.985</v>
      </c>
      <c r="I36" s="23">
        <v>1271.81</v>
      </c>
      <c r="J36" s="23">
        <v>474.776</v>
      </c>
      <c r="K36" s="23">
        <v>324.243</v>
      </c>
      <c r="L36" s="23">
        <v>411.142</v>
      </c>
      <c r="M36" s="26">
        <v>4868.706</v>
      </c>
    </row>
    <row r="37" spans="1:4" ht="12.75">
      <c r="A37" s="1"/>
      <c r="B37" s="1"/>
      <c r="D37" s="8"/>
    </row>
    <row r="38" spans="1:4" ht="12.75">
      <c r="A38" s="1"/>
      <c r="B38" s="1"/>
      <c r="D38" s="8"/>
    </row>
    <row r="39" spans="1:4" ht="12.75">
      <c r="A39" s="1"/>
      <c r="B39" s="1"/>
      <c r="D39" s="8"/>
    </row>
    <row r="40" spans="1:4" ht="12.75">
      <c r="A40" s="1"/>
      <c r="B40" s="1"/>
      <c r="D40" s="8"/>
    </row>
    <row r="41" spans="1:4" ht="12.75">
      <c r="A41" s="1"/>
      <c r="B41" s="1"/>
      <c r="D41" s="8"/>
    </row>
    <row r="42" spans="1:4" ht="12.75">
      <c r="A42" s="1"/>
      <c r="B42" s="1"/>
      <c r="D42" s="8"/>
    </row>
    <row r="43" spans="1:4" ht="12.75">
      <c r="A43" s="1"/>
      <c r="B43" s="1"/>
      <c r="D43" s="8"/>
    </row>
    <row r="47" spans="1:12" ht="12.75">
      <c r="A47" s="9" t="s">
        <v>10</v>
      </c>
      <c r="B47" s="9">
        <v>3675</v>
      </c>
      <c r="C47" s="9">
        <v>1540</v>
      </c>
      <c r="D47" s="9">
        <v>495</v>
      </c>
      <c r="E47" s="9">
        <v>8390</v>
      </c>
      <c r="F47" s="9">
        <v>1400</v>
      </c>
      <c r="G47" s="9">
        <v>2800</v>
      </c>
      <c r="H47" s="9">
        <v>1417.5</v>
      </c>
      <c r="I47" s="9">
        <v>5100</v>
      </c>
      <c r="J47" s="9">
        <v>1200</v>
      </c>
      <c r="K47" s="9">
        <v>2400</v>
      </c>
      <c r="L47" s="9">
        <v>8750</v>
      </c>
    </row>
    <row r="48" spans="1:12" ht="12.75">
      <c r="A48" s="9" t="s">
        <v>7</v>
      </c>
      <c r="B48" s="9">
        <v>904.125</v>
      </c>
      <c r="C48" s="9">
        <v>415.386</v>
      </c>
      <c r="D48" s="9">
        <v>115.805</v>
      </c>
      <c r="E48" s="9">
        <v>511.747</v>
      </c>
      <c r="F48" s="9">
        <v>154.643</v>
      </c>
      <c r="G48" s="9">
        <v>276.625</v>
      </c>
      <c r="H48" s="9">
        <v>117.543</v>
      </c>
      <c r="I48" s="9">
        <v>1791.984</v>
      </c>
      <c r="J48" s="9">
        <v>144.786</v>
      </c>
      <c r="K48" s="9">
        <v>324.453</v>
      </c>
      <c r="L48" s="9">
        <v>877.745</v>
      </c>
    </row>
    <row r="49" spans="1:12" ht="12.75">
      <c r="A49" s="9" t="s">
        <v>11</v>
      </c>
      <c r="B49" s="10">
        <f>D19</f>
        <v>595.9349831481896</v>
      </c>
      <c r="C49" s="10">
        <f>D20</f>
        <v>317.13904601463435</v>
      </c>
      <c r="D49" s="10">
        <f>D21</f>
        <v>200.70522851354133</v>
      </c>
      <c r="E49" s="10">
        <f>D22</f>
        <v>511.42022304426825</v>
      </c>
      <c r="F49" s="10">
        <f>D23</f>
        <v>505.8004558392399</v>
      </c>
      <c r="G49" s="10">
        <f>D24</f>
        <v>97.7497387522439</v>
      </c>
      <c r="H49" s="10">
        <f>D25</f>
        <v>157.98452765611088</v>
      </c>
      <c r="I49" s="10">
        <f>D26</f>
        <v>1271.8112688820263</v>
      </c>
      <c r="J49" s="10">
        <f>D27</f>
        <v>474.7759568155803</v>
      </c>
      <c r="K49" s="10">
        <f>D28</f>
        <v>324.2425509117573</v>
      </c>
      <c r="L49" s="10">
        <f>D29</f>
        <v>411.1421573165981</v>
      </c>
    </row>
    <row r="50" spans="3:13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</sheetData>
  <printOptions/>
  <pageMargins left="0.5" right="0.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50"/>
  <sheetViews>
    <sheetView workbookViewId="0" topLeftCell="A10">
      <selection activeCell="A32" sqref="A32"/>
    </sheetView>
  </sheetViews>
  <sheetFormatPr defaultColWidth="9.140625" defaultRowHeight="12.75"/>
  <cols>
    <col min="1" max="8" width="12.7109375" style="0" customWidth="1"/>
  </cols>
  <sheetData>
    <row r="2" spans="1:7" ht="12.75">
      <c r="A2" s="7" t="s">
        <v>6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</row>
    <row r="3" spans="1:7" ht="12.75">
      <c r="A3" s="1">
        <v>1</v>
      </c>
      <c r="B3" s="1">
        <v>3675</v>
      </c>
      <c r="C3" s="1">
        <v>675</v>
      </c>
      <c r="D3" s="1">
        <v>430</v>
      </c>
      <c r="E3" s="1">
        <v>526.07</v>
      </c>
      <c r="F3" s="1">
        <v>410</v>
      </c>
      <c r="G3" s="1">
        <f aca="true" t="shared" si="0" ref="G3:G13">((C3-E3)-(D3-F3))/(LN((C3-E3)/(D3-F3)))</f>
        <v>64.21635033117383</v>
      </c>
    </row>
    <row r="4" spans="1:7" ht="12.75">
      <c r="A4" s="1">
        <v>2</v>
      </c>
      <c r="B4" s="1">
        <v>1540</v>
      </c>
      <c r="C4" s="1">
        <v>590</v>
      </c>
      <c r="D4" s="1">
        <v>450</v>
      </c>
      <c r="E4" s="1">
        <v>542.67</v>
      </c>
      <c r="F4" s="1">
        <v>442.27</v>
      </c>
      <c r="G4" s="1">
        <f t="shared" si="0"/>
        <v>21.85387670840672</v>
      </c>
    </row>
    <row r="5" spans="1:7" ht="12.75">
      <c r="A5" s="1">
        <v>3</v>
      </c>
      <c r="B5" s="1">
        <v>495</v>
      </c>
      <c r="C5" s="1">
        <v>540</v>
      </c>
      <c r="D5" s="1">
        <v>430</v>
      </c>
      <c r="E5" s="1">
        <v>442.27</v>
      </c>
      <c r="F5" s="1">
        <v>410</v>
      </c>
      <c r="G5" s="1">
        <f t="shared" si="0"/>
        <v>48.99537418930417</v>
      </c>
    </row>
    <row r="6" spans="1:7" ht="12.75">
      <c r="A6" s="1">
        <v>4</v>
      </c>
      <c r="B6" s="1">
        <v>8390</v>
      </c>
      <c r="C6" s="1">
        <v>801</v>
      </c>
      <c r="D6" s="1">
        <v>800</v>
      </c>
      <c r="E6" s="1">
        <v>710</v>
      </c>
      <c r="F6" s="1">
        <v>531.49</v>
      </c>
      <c r="G6" s="1">
        <f t="shared" si="0"/>
        <v>164.0529572737245</v>
      </c>
    </row>
    <row r="7" spans="1:7" ht="12.75">
      <c r="A7" s="1">
        <v>5</v>
      </c>
      <c r="B7" s="1">
        <v>3345.625</v>
      </c>
      <c r="C7" s="1">
        <v>430</v>
      </c>
      <c r="D7" s="1">
        <v>206.96</v>
      </c>
      <c r="E7" s="1">
        <v>410</v>
      </c>
      <c r="F7" s="1">
        <v>60</v>
      </c>
      <c r="G7" s="1">
        <f t="shared" si="0"/>
        <v>63.65734403385843</v>
      </c>
    </row>
    <row r="8" spans="1:7" ht="12.75">
      <c r="A8" s="1">
        <v>6</v>
      </c>
      <c r="B8" s="1">
        <v>854.375</v>
      </c>
      <c r="C8" s="1">
        <v>206.96</v>
      </c>
      <c r="D8" s="1">
        <v>150</v>
      </c>
      <c r="E8" s="1">
        <v>87.75</v>
      </c>
      <c r="F8" s="1">
        <v>80</v>
      </c>
      <c r="G8" s="1">
        <f t="shared" si="0"/>
        <v>92.43199616797584</v>
      </c>
    </row>
    <row r="9" spans="1:7" ht="12.75">
      <c r="A9" s="1">
        <v>7</v>
      </c>
      <c r="B9" s="1">
        <v>1417.5</v>
      </c>
      <c r="C9" s="1">
        <v>430</v>
      </c>
      <c r="D9" s="1">
        <v>115</v>
      </c>
      <c r="E9" s="1">
        <v>293.33</v>
      </c>
      <c r="F9" s="1">
        <v>60</v>
      </c>
      <c r="G9" s="1">
        <f t="shared" si="0"/>
        <v>89.72397620389194</v>
      </c>
    </row>
    <row r="10" spans="1:7" ht="12.75">
      <c r="A10" s="1">
        <v>8</v>
      </c>
      <c r="B10" s="1">
        <v>5100</v>
      </c>
      <c r="C10" s="1">
        <v>430</v>
      </c>
      <c r="D10" s="1">
        <v>345</v>
      </c>
      <c r="E10" s="1">
        <v>410</v>
      </c>
      <c r="F10" s="1">
        <v>273.78</v>
      </c>
      <c r="G10" s="1">
        <f t="shared" si="0"/>
        <v>40.329393850278755</v>
      </c>
    </row>
    <row r="11" spans="1:7" ht="12.75">
      <c r="A11" s="1">
        <v>9</v>
      </c>
      <c r="B11" s="1">
        <v>3600</v>
      </c>
      <c r="C11" s="1">
        <v>400</v>
      </c>
      <c r="D11" s="1">
        <v>100</v>
      </c>
      <c r="E11" s="1">
        <v>269.998</v>
      </c>
      <c r="F11" s="1">
        <v>60</v>
      </c>
      <c r="G11" s="1">
        <f t="shared" si="0"/>
        <v>76.35892227643714</v>
      </c>
    </row>
    <row r="12" spans="1:7" ht="12.75">
      <c r="A12" s="1">
        <v>10</v>
      </c>
      <c r="B12" s="1">
        <v>2986.875</v>
      </c>
      <c r="C12" s="1">
        <v>300</v>
      </c>
      <c r="D12" s="1">
        <v>276.105</v>
      </c>
      <c r="E12" s="1">
        <v>270</v>
      </c>
      <c r="F12" s="1">
        <v>60</v>
      </c>
      <c r="G12" s="1">
        <f t="shared" si="0"/>
        <v>94.25104248546776</v>
      </c>
    </row>
    <row r="13" spans="1:7" ht="12.75">
      <c r="A13" s="1">
        <v>11</v>
      </c>
      <c r="B13" s="1">
        <v>5763.125</v>
      </c>
      <c r="C13" s="1">
        <v>276.105</v>
      </c>
      <c r="D13" s="1">
        <v>230</v>
      </c>
      <c r="E13" s="1">
        <v>140</v>
      </c>
      <c r="F13" s="1">
        <v>87.75</v>
      </c>
      <c r="G13" s="1">
        <f t="shared" si="0"/>
        <v>139.15488742868533</v>
      </c>
    </row>
    <row r="14" spans="1:7" ht="12.75">
      <c r="A14" s="1"/>
      <c r="B14" s="1"/>
      <c r="C14" s="1"/>
      <c r="D14" s="1"/>
      <c r="E14" s="1"/>
      <c r="F14" s="1"/>
      <c r="G14" s="1"/>
    </row>
    <row r="15" spans="1:7" s="6" customFormat="1" ht="3" customHeight="1">
      <c r="A15" s="3"/>
      <c r="B15" s="3"/>
      <c r="C15" s="3"/>
      <c r="D15" s="3"/>
      <c r="E15" s="3"/>
      <c r="F15" s="3"/>
      <c r="G15" s="3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4" t="s">
        <v>6</v>
      </c>
      <c r="B17" s="4" t="s">
        <v>0</v>
      </c>
      <c r="C17" s="4" t="s">
        <v>5</v>
      </c>
      <c r="D17" s="5" t="s">
        <v>7</v>
      </c>
      <c r="E17" s="4" t="s">
        <v>29</v>
      </c>
      <c r="F17" s="1"/>
      <c r="G17" s="1"/>
    </row>
    <row r="18" spans="1:7" ht="12.75">
      <c r="A18" s="2"/>
      <c r="B18" s="2" t="s">
        <v>8</v>
      </c>
      <c r="C18" s="2"/>
      <c r="D18" s="2" t="s">
        <v>9</v>
      </c>
      <c r="E18" s="2" t="s">
        <v>25</v>
      </c>
      <c r="F18" s="1"/>
      <c r="G18" s="1"/>
    </row>
    <row r="19" spans="1:7" ht="12.75">
      <c r="A19" s="1">
        <v>1</v>
      </c>
      <c r="B19" s="1">
        <v>3675</v>
      </c>
      <c r="C19" s="1">
        <f aca="true" t="shared" si="1" ref="C19:C29">G3</f>
        <v>64.21635033117383</v>
      </c>
      <c r="D19" s="1">
        <f aca="true" t="shared" si="2" ref="D19:D29">B19/(0.1*C19)</f>
        <v>572.2841583253247</v>
      </c>
      <c r="E19" s="1">
        <v>757.482</v>
      </c>
      <c r="F19" s="1"/>
      <c r="G19" s="1"/>
    </row>
    <row r="20" spans="1:7" ht="12.75">
      <c r="A20" s="1">
        <v>2</v>
      </c>
      <c r="B20" s="1">
        <v>1540</v>
      </c>
      <c r="C20" s="1">
        <f t="shared" si="1"/>
        <v>21.85387670840672</v>
      </c>
      <c r="D20" s="1">
        <f t="shared" si="2"/>
        <v>704.6804649573204</v>
      </c>
      <c r="E20" s="1">
        <v>367.573</v>
      </c>
      <c r="F20" s="1"/>
      <c r="G20" s="1"/>
    </row>
    <row r="21" spans="1:7" ht="12.75">
      <c r="A21" s="1">
        <v>3</v>
      </c>
      <c r="B21" s="1">
        <v>495</v>
      </c>
      <c r="C21" s="1">
        <f t="shared" si="1"/>
        <v>48.99537418930417</v>
      </c>
      <c r="D21" s="1">
        <f t="shared" si="2"/>
        <v>101.0299458245713</v>
      </c>
      <c r="E21" s="1">
        <v>124.217</v>
      </c>
      <c r="F21" s="1"/>
      <c r="G21" s="1"/>
    </row>
    <row r="22" spans="1:7" ht="12.75">
      <c r="A22" s="1">
        <v>4</v>
      </c>
      <c r="B22" s="1">
        <v>8390</v>
      </c>
      <c r="C22" s="1">
        <f t="shared" si="1"/>
        <v>164.0529572737245</v>
      </c>
      <c r="D22" s="1">
        <f t="shared" si="2"/>
        <v>511.42022304426825</v>
      </c>
      <c r="E22" s="1">
        <v>511.214</v>
      </c>
      <c r="F22" s="1"/>
      <c r="G22" s="1"/>
    </row>
    <row r="23" spans="1:7" ht="12.75">
      <c r="A23" s="1">
        <v>5</v>
      </c>
      <c r="B23" s="1">
        <v>3345.625</v>
      </c>
      <c r="C23" s="1">
        <f t="shared" si="1"/>
        <v>63.65734403385843</v>
      </c>
      <c r="D23" s="1">
        <f t="shared" si="2"/>
        <v>525.5677959514788</v>
      </c>
      <c r="E23" s="1">
        <v>577.616</v>
      </c>
      <c r="F23" s="1"/>
      <c r="G23" s="1"/>
    </row>
    <row r="24" spans="1:7" ht="12.75">
      <c r="A24" s="1">
        <v>6</v>
      </c>
      <c r="B24" s="1">
        <v>854.375</v>
      </c>
      <c r="C24" s="1">
        <f t="shared" si="1"/>
        <v>92.43199616797584</v>
      </c>
      <c r="D24" s="1">
        <f t="shared" si="2"/>
        <v>92.43281930721824</v>
      </c>
      <c r="E24" s="1">
        <v>95.58</v>
      </c>
      <c r="F24" s="1"/>
      <c r="G24" s="1"/>
    </row>
    <row r="25" spans="1:6" ht="12.75">
      <c r="A25" s="1">
        <v>7</v>
      </c>
      <c r="B25" s="1">
        <v>1417.5</v>
      </c>
      <c r="C25" s="1">
        <f t="shared" si="1"/>
        <v>89.72397620389194</v>
      </c>
      <c r="D25" s="1">
        <f t="shared" si="2"/>
        <v>157.98452765611088</v>
      </c>
      <c r="E25" s="1">
        <v>161.36</v>
      </c>
      <c r="F25" s="1"/>
    </row>
    <row r="26" spans="1:6" ht="12.75">
      <c r="A26" s="1">
        <v>8</v>
      </c>
      <c r="B26" s="1">
        <v>5100</v>
      </c>
      <c r="C26" s="1">
        <f t="shared" si="1"/>
        <v>40.329393850278755</v>
      </c>
      <c r="D26" s="1">
        <f t="shared" si="2"/>
        <v>1264.5863260265064</v>
      </c>
      <c r="E26" s="1">
        <v>1315.059</v>
      </c>
      <c r="F26" s="1"/>
    </row>
    <row r="27" spans="1:6" ht="12.75">
      <c r="A27" s="1">
        <v>9</v>
      </c>
      <c r="B27" s="1">
        <v>3600</v>
      </c>
      <c r="C27" s="1">
        <f t="shared" si="1"/>
        <v>76.35892227643714</v>
      </c>
      <c r="D27" s="1">
        <f t="shared" si="2"/>
        <v>471.45767549824217</v>
      </c>
      <c r="E27" s="1">
        <v>471.462</v>
      </c>
      <c r="F27" s="1"/>
    </row>
    <row r="28" spans="1:6" ht="12.75">
      <c r="A28" s="1">
        <v>10</v>
      </c>
      <c r="B28" s="1">
        <v>2986.875</v>
      </c>
      <c r="C28" s="1">
        <f t="shared" si="1"/>
        <v>94.25104248546776</v>
      </c>
      <c r="D28" s="1">
        <f t="shared" si="2"/>
        <v>316.9063090692642</v>
      </c>
      <c r="E28" s="1">
        <v>320.291</v>
      </c>
      <c r="F28" s="1"/>
    </row>
    <row r="29" spans="1:6" ht="12.75">
      <c r="A29" s="1">
        <v>11</v>
      </c>
      <c r="B29" s="1">
        <v>5763.125</v>
      </c>
      <c r="C29" s="1">
        <f t="shared" si="1"/>
        <v>139.15488742868533</v>
      </c>
      <c r="D29" s="1">
        <f t="shared" si="2"/>
        <v>414.1518207869997</v>
      </c>
      <c r="E29" s="1">
        <v>412.745</v>
      </c>
      <c r="F29" s="1"/>
    </row>
    <row r="30" spans="1:5" ht="12.75">
      <c r="A30" s="1"/>
      <c r="B30" s="1"/>
      <c r="D30" s="8">
        <f>SUM(D19:D29)</f>
        <v>5132.502066447305</v>
      </c>
      <c r="E30" s="1">
        <f>SUM(E19:E29)</f>
        <v>5114.599</v>
      </c>
    </row>
    <row r="31" spans="1:4" ht="12.75">
      <c r="A31" s="1"/>
      <c r="B31" s="1"/>
      <c r="D31" s="8"/>
    </row>
    <row r="32" spans="1:13" ht="12.75">
      <c r="A32" s="24" t="s">
        <v>6</v>
      </c>
      <c r="B32" s="2">
        <v>1</v>
      </c>
      <c r="C32" s="2">
        <v>2</v>
      </c>
      <c r="D32" s="2">
        <v>3</v>
      </c>
      <c r="E32" s="2">
        <v>4</v>
      </c>
      <c r="F32" s="2">
        <v>5</v>
      </c>
      <c r="G32" s="2">
        <v>6</v>
      </c>
      <c r="H32" s="2">
        <v>7</v>
      </c>
      <c r="I32" s="2">
        <v>8</v>
      </c>
      <c r="J32" s="2">
        <v>9</v>
      </c>
      <c r="K32" s="2">
        <v>10</v>
      </c>
      <c r="L32" s="2">
        <v>11</v>
      </c>
      <c r="M32" s="2" t="s">
        <v>33</v>
      </c>
    </row>
    <row r="33" spans="1:12" ht="12.75">
      <c r="A33" s="1" t="s">
        <v>10</v>
      </c>
      <c r="B33" s="23">
        <v>3675</v>
      </c>
      <c r="C33" s="23">
        <v>1540</v>
      </c>
      <c r="D33" s="23">
        <v>495</v>
      </c>
      <c r="E33" s="23">
        <v>8390</v>
      </c>
      <c r="F33" s="23">
        <v>3345.63</v>
      </c>
      <c r="G33" s="23">
        <v>854.375</v>
      </c>
      <c r="H33" s="23">
        <v>1417.5</v>
      </c>
      <c r="I33" s="23">
        <v>5100</v>
      </c>
      <c r="J33" s="23">
        <v>3600</v>
      </c>
      <c r="K33" s="23">
        <v>2986.88</v>
      </c>
      <c r="L33" s="23">
        <v>5763.13</v>
      </c>
    </row>
    <row r="34" spans="1:13" ht="12.75">
      <c r="A34" s="18" t="s">
        <v>31</v>
      </c>
      <c r="B34" s="20">
        <v>757.482</v>
      </c>
      <c r="C34" s="20">
        <v>367.573</v>
      </c>
      <c r="D34" s="20">
        <v>124.217</v>
      </c>
      <c r="E34" s="20">
        <v>511.214</v>
      </c>
      <c r="F34" s="23">
        <v>577.616</v>
      </c>
      <c r="G34" s="23">
        <v>95.58</v>
      </c>
      <c r="H34" s="23">
        <v>161.36</v>
      </c>
      <c r="I34" s="23">
        <v>1315.06</v>
      </c>
      <c r="J34" s="23">
        <v>471.462</v>
      </c>
      <c r="K34" s="23">
        <v>320.291</v>
      </c>
      <c r="L34" s="23">
        <v>412.745</v>
      </c>
      <c r="M34" s="26">
        <v>5114.599</v>
      </c>
    </row>
    <row r="35" spans="1:13" ht="12.75">
      <c r="A35" s="18" t="s">
        <v>32</v>
      </c>
      <c r="B35" s="23">
        <v>572.284</v>
      </c>
      <c r="C35" s="23">
        <v>704.68</v>
      </c>
      <c r="D35" s="23">
        <v>101.03</v>
      </c>
      <c r="E35" s="23">
        <v>511.42</v>
      </c>
      <c r="F35" s="23">
        <v>525.568</v>
      </c>
      <c r="G35" s="23">
        <v>92.433</v>
      </c>
      <c r="H35" s="23">
        <v>157.985</v>
      </c>
      <c r="I35" s="23">
        <v>1264.59</v>
      </c>
      <c r="J35" s="23">
        <v>471.458</v>
      </c>
      <c r="K35" s="23">
        <v>316.906</v>
      </c>
      <c r="L35" s="23">
        <v>414.152</v>
      </c>
      <c r="M35" s="26">
        <v>5132.502</v>
      </c>
    </row>
    <row r="37" spans="1:4" ht="12.75">
      <c r="A37" s="1"/>
      <c r="B37" s="1"/>
      <c r="D37" s="8"/>
    </row>
    <row r="38" spans="1:4" ht="12.75">
      <c r="A38" s="1"/>
      <c r="B38" s="1"/>
      <c r="D38" s="8"/>
    </row>
    <row r="39" spans="1:4" ht="12.75">
      <c r="A39" s="1"/>
      <c r="B39" s="1"/>
      <c r="D39" s="8"/>
    </row>
    <row r="40" spans="1:4" ht="12.75">
      <c r="A40" s="1"/>
      <c r="B40" s="1"/>
      <c r="D40" s="8"/>
    </row>
    <row r="41" spans="1:4" ht="12.75">
      <c r="A41" s="1"/>
      <c r="B41" s="1"/>
      <c r="D41" s="8"/>
    </row>
    <row r="42" spans="1:4" ht="12.75">
      <c r="A42" s="1"/>
      <c r="B42" s="1"/>
      <c r="D42" s="8"/>
    </row>
    <row r="43" spans="1:4" ht="12.75">
      <c r="A43" s="1"/>
      <c r="B43" s="1"/>
      <c r="D43" s="8"/>
    </row>
    <row r="47" spans="1:12" ht="12.75">
      <c r="A47" s="9" t="s">
        <v>10</v>
      </c>
      <c r="B47" s="9">
        <v>3675</v>
      </c>
      <c r="C47" s="9">
        <v>1540</v>
      </c>
      <c r="D47" s="9">
        <v>495</v>
      </c>
      <c r="E47" s="9">
        <v>8390</v>
      </c>
      <c r="F47" s="9">
        <v>1400</v>
      </c>
      <c r="G47" s="9">
        <v>2800</v>
      </c>
      <c r="H47" s="9">
        <v>1417.5</v>
      </c>
      <c r="I47" s="9">
        <v>5100</v>
      </c>
      <c r="J47" s="9">
        <v>1200</v>
      </c>
      <c r="K47" s="9">
        <v>2400</v>
      </c>
      <c r="L47" s="9">
        <v>8750</v>
      </c>
    </row>
    <row r="48" spans="1:12" ht="12.75">
      <c r="A48" s="9" t="s">
        <v>7</v>
      </c>
      <c r="B48" s="9">
        <v>904.125</v>
      </c>
      <c r="C48" s="9">
        <v>415.386</v>
      </c>
      <c r="D48" s="9">
        <v>115.805</v>
      </c>
      <c r="E48" s="9">
        <v>511.747</v>
      </c>
      <c r="F48" s="9">
        <v>154.643</v>
      </c>
      <c r="G48" s="9">
        <v>276.625</v>
      </c>
      <c r="H48" s="9">
        <v>117.543</v>
      </c>
      <c r="I48" s="9">
        <v>1791.984</v>
      </c>
      <c r="J48" s="9">
        <v>144.786</v>
      </c>
      <c r="K48" s="9">
        <v>324.453</v>
      </c>
      <c r="L48" s="9">
        <v>877.745</v>
      </c>
    </row>
    <row r="49" spans="1:12" ht="12.75">
      <c r="A49" s="9" t="s">
        <v>11</v>
      </c>
      <c r="B49" s="10">
        <f>D19</f>
        <v>572.2841583253247</v>
      </c>
      <c r="C49" s="10">
        <f>D20</f>
        <v>704.6804649573204</v>
      </c>
      <c r="D49" s="10">
        <f>D21</f>
        <v>101.0299458245713</v>
      </c>
      <c r="E49" s="10">
        <f>D22</f>
        <v>511.42022304426825</v>
      </c>
      <c r="F49" s="10">
        <f>D23</f>
        <v>525.5677959514788</v>
      </c>
      <c r="G49" s="10">
        <f>D24</f>
        <v>92.43281930721824</v>
      </c>
      <c r="H49" s="10">
        <f>D25</f>
        <v>157.98452765611088</v>
      </c>
      <c r="I49" s="10">
        <f>D26</f>
        <v>1264.5863260265064</v>
      </c>
      <c r="J49" s="10">
        <f>D27</f>
        <v>471.45767549824217</v>
      </c>
      <c r="K49" s="10">
        <f>D28</f>
        <v>316.9063090692642</v>
      </c>
      <c r="L49" s="10">
        <f>D29</f>
        <v>414.1518207869997</v>
      </c>
    </row>
    <row r="50" spans="3:13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</sheetData>
  <printOptions/>
  <pageMargins left="0.5" right="0.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50"/>
  <sheetViews>
    <sheetView workbookViewId="0" topLeftCell="A10">
      <selection activeCell="G31" sqref="G31"/>
    </sheetView>
  </sheetViews>
  <sheetFormatPr defaultColWidth="9.140625" defaultRowHeight="12.75"/>
  <cols>
    <col min="1" max="8" width="12.7109375" style="0" customWidth="1"/>
  </cols>
  <sheetData>
    <row r="2" spans="1:7" ht="12.75">
      <c r="A2" s="7" t="s">
        <v>6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</row>
    <row r="3" spans="1:7" ht="12.75">
      <c r="A3" s="1">
        <v>1</v>
      </c>
      <c r="B3" s="1">
        <v>3675</v>
      </c>
      <c r="C3" s="1">
        <v>675</v>
      </c>
      <c r="D3" s="1">
        <v>430</v>
      </c>
      <c r="E3" s="1">
        <v>518.7</v>
      </c>
      <c r="F3" s="1">
        <v>410</v>
      </c>
      <c r="G3" s="1">
        <f aca="true" t="shared" si="0" ref="G3:G12">((C3-E3)-(D3-F3))/(LN((C3-E3)/(D3-F3)))</f>
        <v>66.29232453322452</v>
      </c>
    </row>
    <row r="4" spans="1:7" ht="12.75">
      <c r="A4" s="1">
        <v>2</v>
      </c>
      <c r="B4" s="1">
        <v>1540</v>
      </c>
      <c r="C4" s="1">
        <v>590</v>
      </c>
      <c r="D4" s="1">
        <v>450</v>
      </c>
      <c r="E4" s="1">
        <v>564.285</v>
      </c>
      <c r="F4" s="1">
        <v>447.53</v>
      </c>
      <c r="G4" s="1">
        <f t="shared" si="0"/>
        <v>9.921649789775822</v>
      </c>
    </row>
    <row r="5" spans="1:7" ht="12.75">
      <c r="A5" s="1">
        <v>3</v>
      </c>
      <c r="B5" s="1">
        <v>495</v>
      </c>
      <c r="C5" s="1">
        <v>540</v>
      </c>
      <c r="D5" s="1">
        <v>430</v>
      </c>
      <c r="E5" s="1">
        <v>447.53</v>
      </c>
      <c r="F5" s="1">
        <v>410</v>
      </c>
      <c r="G5" s="1">
        <f t="shared" si="0"/>
        <v>47.330376267215385</v>
      </c>
    </row>
    <row r="6" spans="1:7" ht="12.75">
      <c r="A6" s="1">
        <v>4</v>
      </c>
      <c r="B6" s="1">
        <v>8390</v>
      </c>
      <c r="C6" s="1">
        <v>801</v>
      </c>
      <c r="D6" s="1">
        <v>800</v>
      </c>
      <c r="E6" s="1">
        <v>710</v>
      </c>
      <c r="F6" s="1">
        <v>531.49</v>
      </c>
      <c r="G6" s="1">
        <f t="shared" si="0"/>
        <v>164.0529572737245</v>
      </c>
    </row>
    <row r="7" spans="1:7" ht="12.75">
      <c r="A7" s="1">
        <v>5</v>
      </c>
      <c r="B7" s="1">
        <v>4200</v>
      </c>
      <c r="C7" s="1">
        <v>430</v>
      </c>
      <c r="D7" s="1">
        <v>150</v>
      </c>
      <c r="E7" s="1">
        <v>140</v>
      </c>
      <c r="F7" s="1">
        <v>80</v>
      </c>
      <c r="G7" s="1">
        <f t="shared" si="0"/>
        <v>154.77853966833004</v>
      </c>
    </row>
    <row r="8" spans="1:7" ht="12.75">
      <c r="A8" s="1">
        <v>6</v>
      </c>
      <c r="B8" s="1">
        <v>1417.5</v>
      </c>
      <c r="C8" s="1">
        <v>430</v>
      </c>
      <c r="D8" s="1">
        <v>115</v>
      </c>
      <c r="E8" s="1">
        <v>316.65</v>
      </c>
      <c r="F8" s="1">
        <v>60</v>
      </c>
      <c r="G8" s="1">
        <f t="shared" si="0"/>
        <v>80.68896715360103</v>
      </c>
    </row>
    <row r="9" spans="1:7" ht="12.75">
      <c r="A9" s="1">
        <v>7</v>
      </c>
      <c r="B9" s="1">
        <v>5100</v>
      </c>
      <c r="C9" s="1">
        <v>430</v>
      </c>
      <c r="D9" s="1">
        <v>345</v>
      </c>
      <c r="E9" s="1">
        <v>410</v>
      </c>
      <c r="F9" s="1">
        <v>301.49</v>
      </c>
      <c r="G9" s="1">
        <f t="shared" si="0"/>
        <v>30.247336373817916</v>
      </c>
    </row>
    <row r="10" spans="1:7" ht="12.75">
      <c r="A10" s="1">
        <v>8</v>
      </c>
      <c r="B10" s="1">
        <v>3600</v>
      </c>
      <c r="C10" s="1">
        <v>400</v>
      </c>
      <c r="D10" s="1">
        <v>100</v>
      </c>
      <c r="E10" s="1">
        <v>311.08</v>
      </c>
      <c r="F10" s="1">
        <v>60</v>
      </c>
      <c r="G10" s="1">
        <f t="shared" si="0"/>
        <v>61.23744439282807</v>
      </c>
    </row>
    <row r="11" spans="1:7" ht="12.75">
      <c r="A11" s="1">
        <v>9</v>
      </c>
      <c r="B11" s="1">
        <v>6332.5</v>
      </c>
      <c r="C11" s="1">
        <v>300</v>
      </c>
      <c r="D11" s="1">
        <v>249.34</v>
      </c>
      <c r="E11" s="1">
        <v>293.34</v>
      </c>
      <c r="F11" s="1">
        <v>60</v>
      </c>
      <c r="G11" s="1">
        <f t="shared" si="0"/>
        <v>54.57329375578339</v>
      </c>
    </row>
    <row r="12" spans="1:7" ht="12.75">
      <c r="A12" s="1">
        <v>10</v>
      </c>
      <c r="B12" s="1">
        <v>2417.5</v>
      </c>
      <c r="C12" s="1">
        <v>249.34</v>
      </c>
      <c r="D12" s="1">
        <v>230</v>
      </c>
      <c r="E12" s="1">
        <v>140</v>
      </c>
      <c r="F12" s="1">
        <v>80</v>
      </c>
      <c r="G12" s="1">
        <f t="shared" si="0"/>
        <v>128.60048112602445</v>
      </c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s="6" customFormat="1" ht="3" customHeight="1">
      <c r="A15" s="3"/>
      <c r="B15" s="3"/>
      <c r="C15" s="3"/>
      <c r="D15" s="3"/>
      <c r="E15" s="3"/>
      <c r="F15" s="3"/>
      <c r="G15" s="3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4" t="s">
        <v>6</v>
      </c>
      <c r="B17" s="4" t="s">
        <v>0</v>
      </c>
      <c r="C17" s="4" t="s">
        <v>5</v>
      </c>
      <c r="D17" s="5" t="s">
        <v>7</v>
      </c>
      <c r="E17" s="4" t="s">
        <v>29</v>
      </c>
      <c r="F17" s="1"/>
      <c r="G17" s="1"/>
    </row>
    <row r="18" spans="1:7" ht="12.75">
      <c r="A18" s="2"/>
      <c r="B18" s="2" t="s">
        <v>8</v>
      </c>
      <c r="C18" s="2"/>
      <c r="D18" s="2" t="s">
        <v>9</v>
      </c>
      <c r="E18" s="2" t="s">
        <v>26</v>
      </c>
      <c r="F18" s="1"/>
      <c r="G18" s="1"/>
    </row>
    <row r="19" spans="1:7" ht="12.75">
      <c r="A19" s="1">
        <v>1</v>
      </c>
      <c r="B19" s="1">
        <v>3675</v>
      </c>
      <c r="C19" s="1">
        <f aca="true" t="shared" si="1" ref="C19:C28">G3</f>
        <v>66.29232453322452</v>
      </c>
      <c r="D19" s="1">
        <f aca="true" t="shared" si="2" ref="D19:D28">B19/(0.1*C19)</f>
        <v>554.3628204134185</v>
      </c>
      <c r="E19" s="1">
        <v>750.549</v>
      </c>
      <c r="F19" s="1"/>
      <c r="G19" s="1"/>
    </row>
    <row r="20" spans="1:7" ht="12.75">
      <c r="A20" s="1">
        <v>2</v>
      </c>
      <c r="B20" s="1">
        <v>1540</v>
      </c>
      <c r="C20" s="1">
        <f t="shared" si="1"/>
        <v>9.921649789775822</v>
      </c>
      <c r="D20" s="1">
        <f t="shared" si="2"/>
        <v>1552.1612157556267</v>
      </c>
      <c r="E20" s="1">
        <v>375.221</v>
      </c>
      <c r="F20" s="1"/>
      <c r="G20" s="1"/>
    </row>
    <row r="21" spans="1:7" ht="12.75">
      <c r="A21" s="1">
        <v>3</v>
      </c>
      <c r="B21" s="1">
        <v>495</v>
      </c>
      <c r="C21" s="1">
        <f t="shared" si="1"/>
        <v>47.330376267215385</v>
      </c>
      <c r="D21" s="1">
        <f t="shared" si="2"/>
        <v>104.5839984886988</v>
      </c>
      <c r="E21" s="1">
        <v>111.155</v>
      </c>
      <c r="F21" s="1"/>
      <c r="G21" s="1"/>
    </row>
    <row r="22" spans="1:7" ht="12.75">
      <c r="A22" s="1">
        <v>4</v>
      </c>
      <c r="B22" s="1">
        <v>8390</v>
      </c>
      <c r="C22" s="1">
        <f t="shared" si="1"/>
        <v>164.0529572737245</v>
      </c>
      <c r="D22" s="1">
        <f t="shared" si="2"/>
        <v>511.42022304426825</v>
      </c>
      <c r="E22" s="1">
        <v>511.357</v>
      </c>
      <c r="F22" s="1"/>
      <c r="G22" s="1"/>
    </row>
    <row r="23" spans="1:7" ht="12.75">
      <c r="A23" s="1">
        <v>5</v>
      </c>
      <c r="B23" s="1">
        <v>4200</v>
      </c>
      <c r="C23" s="1">
        <f t="shared" si="1"/>
        <v>154.77853966833004</v>
      </c>
      <c r="D23" s="1">
        <f t="shared" si="2"/>
        <v>271.3554481777671</v>
      </c>
      <c r="E23" s="1">
        <v>273.405</v>
      </c>
      <c r="F23" s="1"/>
      <c r="G23" s="1"/>
    </row>
    <row r="24" spans="1:7" ht="12.75">
      <c r="A24" s="1">
        <v>6</v>
      </c>
      <c r="B24" s="1">
        <v>1417.5</v>
      </c>
      <c r="C24" s="1">
        <f t="shared" si="1"/>
        <v>80.68896715360103</v>
      </c>
      <c r="D24" s="1">
        <f t="shared" si="2"/>
        <v>175.67457485254712</v>
      </c>
      <c r="E24" s="1">
        <v>179.704</v>
      </c>
      <c r="F24" s="1"/>
      <c r="G24" s="1"/>
    </row>
    <row r="25" spans="1:6" ht="12.75">
      <c r="A25" s="1">
        <v>7</v>
      </c>
      <c r="B25" s="1">
        <v>5100</v>
      </c>
      <c r="C25" s="1">
        <f t="shared" si="1"/>
        <v>30.247336373817916</v>
      </c>
      <c r="D25" s="1">
        <f t="shared" si="2"/>
        <v>1686.098880566078</v>
      </c>
      <c r="E25" s="1">
        <v>1821.394</v>
      </c>
      <c r="F25" s="1"/>
    </row>
    <row r="26" spans="1:6" ht="12.75">
      <c r="A26" s="1">
        <v>8</v>
      </c>
      <c r="B26" s="1">
        <v>3600</v>
      </c>
      <c r="C26" s="1">
        <f t="shared" si="1"/>
        <v>61.23744439282807</v>
      </c>
      <c r="D26" s="1">
        <f t="shared" si="2"/>
        <v>587.8756103710984</v>
      </c>
      <c r="E26" s="1">
        <v>613.375</v>
      </c>
      <c r="F26" s="1"/>
    </row>
    <row r="27" spans="1:6" ht="12.75">
      <c r="A27" s="1">
        <v>9</v>
      </c>
      <c r="B27" s="1">
        <v>6332.5</v>
      </c>
      <c r="C27" s="1">
        <f t="shared" si="1"/>
        <v>54.57329375578339</v>
      </c>
      <c r="D27" s="1">
        <f t="shared" si="2"/>
        <v>1160.3660992752366</v>
      </c>
      <c r="E27" s="1">
        <v>1184.335</v>
      </c>
      <c r="F27" s="1"/>
    </row>
    <row r="28" spans="1:6" ht="12.75">
      <c r="A28" s="1">
        <v>10</v>
      </c>
      <c r="B28" s="1">
        <v>2417.5</v>
      </c>
      <c r="C28" s="1">
        <f t="shared" si="1"/>
        <v>128.60048112602445</v>
      </c>
      <c r="D28" s="1">
        <f t="shared" si="2"/>
        <v>187.98529980855403</v>
      </c>
      <c r="E28" s="1">
        <v>187.715</v>
      </c>
      <c r="F28" s="1"/>
    </row>
    <row r="29" spans="1:6" ht="12.75">
      <c r="A29" s="1"/>
      <c r="B29" s="1"/>
      <c r="C29" s="1"/>
      <c r="D29" s="1">
        <f>SUM(D19:D28)</f>
        <v>6791.884170753294</v>
      </c>
      <c r="E29" s="1">
        <f>SUM(E19:E28)</f>
        <v>6008.21</v>
      </c>
      <c r="F29" s="1"/>
    </row>
    <row r="30" spans="1:4" ht="12.75">
      <c r="A30" s="1"/>
      <c r="B30" s="1"/>
      <c r="D30" s="8"/>
    </row>
    <row r="31" spans="1:12" ht="12.75">
      <c r="A31" s="24" t="s">
        <v>6</v>
      </c>
      <c r="B31" s="24">
        <v>1</v>
      </c>
      <c r="C31" s="24">
        <v>2</v>
      </c>
      <c r="D31" s="24">
        <v>3</v>
      </c>
      <c r="E31" s="24">
        <v>4</v>
      </c>
      <c r="F31" s="24">
        <v>5</v>
      </c>
      <c r="G31" s="24">
        <v>6</v>
      </c>
      <c r="H31" s="24">
        <v>7</v>
      </c>
      <c r="I31" s="24">
        <v>8</v>
      </c>
      <c r="J31" s="24">
        <v>9</v>
      </c>
      <c r="K31" s="24">
        <v>10</v>
      </c>
      <c r="L31" s="22" t="s">
        <v>33</v>
      </c>
    </row>
    <row r="32" spans="1:13" ht="12.75">
      <c r="A32" s="1" t="s">
        <v>10</v>
      </c>
      <c r="B32" s="23">
        <v>3675</v>
      </c>
      <c r="C32" s="23">
        <v>1540</v>
      </c>
      <c r="D32" s="23">
        <v>495</v>
      </c>
      <c r="E32" s="23">
        <v>8390</v>
      </c>
      <c r="F32" s="23">
        <v>4200</v>
      </c>
      <c r="G32" s="23">
        <v>1417.5</v>
      </c>
      <c r="H32" s="23">
        <v>5100</v>
      </c>
      <c r="I32" s="23">
        <v>3600</v>
      </c>
      <c r="J32" s="23">
        <v>6332.5</v>
      </c>
      <c r="K32" s="23">
        <v>2417.5</v>
      </c>
      <c r="L32" s="1"/>
      <c r="M32" s="1"/>
    </row>
    <row r="33" spans="1:12" ht="12.75">
      <c r="A33" s="18" t="s">
        <v>31</v>
      </c>
      <c r="B33" s="23">
        <v>750.549</v>
      </c>
      <c r="C33" s="23">
        <v>375.221</v>
      </c>
      <c r="D33" s="23">
        <v>111.155</v>
      </c>
      <c r="E33" s="23">
        <v>511.357</v>
      </c>
      <c r="F33" s="23">
        <v>273.405</v>
      </c>
      <c r="G33" s="23">
        <v>179.704</v>
      </c>
      <c r="H33" s="23">
        <v>1821.39</v>
      </c>
      <c r="I33" s="23">
        <v>613.375</v>
      </c>
      <c r="J33" s="23">
        <v>1184.34</v>
      </c>
      <c r="K33" s="23">
        <v>187.715</v>
      </c>
      <c r="L33" s="26">
        <v>6008.21</v>
      </c>
    </row>
    <row r="34" spans="1:12" ht="12.75">
      <c r="A34" s="18" t="s">
        <v>32</v>
      </c>
      <c r="B34" s="23">
        <v>554.363</v>
      </c>
      <c r="C34" s="23">
        <v>1552.16</v>
      </c>
      <c r="D34" s="23">
        <v>104.584</v>
      </c>
      <c r="E34" s="23">
        <v>511.42</v>
      </c>
      <c r="F34" s="23">
        <v>271.355</v>
      </c>
      <c r="G34" s="23">
        <v>175.675</v>
      </c>
      <c r="H34" s="23">
        <v>1686.1</v>
      </c>
      <c r="I34" s="23">
        <v>587.876</v>
      </c>
      <c r="J34" s="23">
        <v>1160.37</v>
      </c>
      <c r="K34" s="23">
        <v>187.99</v>
      </c>
      <c r="L34" s="26">
        <v>6791.884</v>
      </c>
    </row>
    <row r="35" spans="1:4" ht="12.75">
      <c r="A35" s="1"/>
      <c r="B35" s="1"/>
      <c r="D35" s="8"/>
    </row>
    <row r="36" spans="1:4" ht="12.75">
      <c r="A36" s="1"/>
      <c r="B36" s="1"/>
      <c r="D36" s="8"/>
    </row>
    <row r="37" spans="1:4" ht="12.75">
      <c r="A37" s="1"/>
      <c r="B37" s="1"/>
      <c r="D37" s="8"/>
    </row>
    <row r="38" spans="1:4" ht="12.75">
      <c r="A38" s="1"/>
      <c r="B38" s="1"/>
      <c r="D38" s="8"/>
    </row>
    <row r="39" spans="1:4" ht="12.75">
      <c r="A39" s="1"/>
      <c r="B39" s="1"/>
      <c r="D39" s="8"/>
    </row>
    <row r="40" spans="1:4" ht="12.75">
      <c r="A40" s="1"/>
      <c r="B40" s="1"/>
      <c r="D40" s="8"/>
    </row>
    <row r="41" spans="1:4" ht="12.75">
      <c r="A41" s="1"/>
      <c r="B41" s="1"/>
      <c r="D41" s="8"/>
    </row>
    <row r="42" spans="1:4" ht="12.75">
      <c r="A42" s="1"/>
      <c r="B42" s="1"/>
      <c r="D42" s="8"/>
    </row>
    <row r="43" spans="1:4" ht="12.75">
      <c r="A43" s="1"/>
      <c r="B43" s="1"/>
      <c r="D43" s="8"/>
    </row>
    <row r="47" spans="1:12" ht="12.75">
      <c r="A47" s="9" t="s">
        <v>10</v>
      </c>
      <c r="B47" s="9">
        <v>3675</v>
      </c>
      <c r="C47" s="9">
        <v>1540</v>
      </c>
      <c r="D47" s="9">
        <v>495</v>
      </c>
      <c r="E47" s="9">
        <v>8390</v>
      </c>
      <c r="F47" s="9">
        <v>1400</v>
      </c>
      <c r="G47" s="9">
        <v>2800</v>
      </c>
      <c r="H47" s="9">
        <v>1417.5</v>
      </c>
      <c r="I47" s="9">
        <v>5100</v>
      </c>
      <c r="J47" s="9">
        <v>1200</v>
      </c>
      <c r="K47" s="9">
        <v>2400</v>
      </c>
      <c r="L47" s="9">
        <v>8750</v>
      </c>
    </row>
    <row r="48" spans="1:12" ht="12.75">
      <c r="A48" s="9" t="s">
        <v>7</v>
      </c>
      <c r="B48" s="9">
        <v>904.125</v>
      </c>
      <c r="C48" s="9">
        <v>415.386</v>
      </c>
      <c r="D48" s="9">
        <v>115.805</v>
      </c>
      <c r="E48" s="9">
        <v>511.747</v>
      </c>
      <c r="F48" s="9">
        <v>154.643</v>
      </c>
      <c r="G48" s="9">
        <v>276.625</v>
      </c>
      <c r="H48" s="9">
        <v>117.543</v>
      </c>
      <c r="I48" s="9">
        <v>1791.984</v>
      </c>
      <c r="J48" s="9">
        <v>144.786</v>
      </c>
      <c r="K48" s="9">
        <v>324.453</v>
      </c>
      <c r="L48" s="9">
        <v>877.745</v>
      </c>
    </row>
    <row r="49" spans="1:12" ht="12.75">
      <c r="A49" s="9" t="s">
        <v>11</v>
      </c>
      <c r="B49" s="10">
        <f>D19</f>
        <v>554.3628204134185</v>
      </c>
      <c r="C49" s="10">
        <f>D20</f>
        <v>1552.1612157556267</v>
      </c>
      <c r="D49" s="10">
        <f>D21</f>
        <v>104.5839984886988</v>
      </c>
      <c r="E49" s="10">
        <f>D22</f>
        <v>511.42022304426825</v>
      </c>
      <c r="F49" s="10">
        <f>D23</f>
        <v>271.3554481777671</v>
      </c>
      <c r="G49" s="10">
        <f>D24</f>
        <v>175.67457485254712</v>
      </c>
      <c r="H49" s="10">
        <f>D25</f>
        <v>1686.098880566078</v>
      </c>
      <c r="I49" s="10">
        <f>D26</f>
        <v>587.8756103710984</v>
      </c>
      <c r="J49" s="10">
        <f>D27</f>
        <v>1160.3660992752366</v>
      </c>
      <c r="K49" s="10">
        <f>D28</f>
        <v>187.98529980855403</v>
      </c>
      <c r="L49" s="10">
        <f>D29</f>
        <v>6791.884170753294</v>
      </c>
    </row>
    <row r="50" spans="3:13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</sheetData>
  <printOptions/>
  <pageMargins left="0.5" right="0.5" top="1" bottom="1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50"/>
  <sheetViews>
    <sheetView workbookViewId="0" topLeftCell="A13">
      <selection activeCell="A33" sqref="A33"/>
    </sheetView>
  </sheetViews>
  <sheetFormatPr defaultColWidth="9.140625" defaultRowHeight="12.75"/>
  <cols>
    <col min="1" max="8" width="12.7109375" style="0" customWidth="1"/>
  </cols>
  <sheetData>
    <row r="2" spans="1:7" ht="12.75">
      <c r="A2" s="7" t="s">
        <v>6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</row>
    <row r="3" spans="1:7" ht="12.75">
      <c r="A3" s="1">
        <v>1</v>
      </c>
      <c r="B3" s="1">
        <v>3675</v>
      </c>
      <c r="C3" s="1">
        <v>675</v>
      </c>
      <c r="D3" s="1">
        <v>430</v>
      </c>
      <c r="E3" s="1">
        <v>534.97</v>
      </c>
      <c r="F3" s="1">
        <v>420.53</v>
      </c>
      <c r="G3" s="1">
        <f aca="true" t="shared" si="0" ref="G3:G13">((C3-E3)-(D3-F3))/(LN((C3-E3)/(D3-F3)))</f>
        <v>48.46814925326694</v>
      </c>
    </row>
    <row r="4" spans="1:7" ht="12.75">
      <c r="A4" s="1">
        <v>2</v>
      </c>
      <c r="B4" s="1">
        <v>1540</v>
      </c>
      <c r="C4" s="1">
        <v>590</v>
      </c>
      <c r="D4" s="1">
        <v>450</v>
      </c>
      <c r="E4" s="1">
        <v>523.98</v>
      </c>
      <c r="F4" s="1">
        <v>420.53</v>
      </c>
      <c r="G4" s="1">
        <f t="shared" si="0"/>
        <v>45.314508931758894</v>
      </c>
    </row>
    <row r="5" spans="1:7" ht="12.75">
      <c r="A5" s="1">
        <v>3</v>
      </c>
      <c r="B5" s="1">
        <v>495</v>
      </c>
      <c r="C5" s="1">
        <v>540</v>
      </c>
      <c r="D5" s="1">
        <v>430</v>
      </c>
      <c r="E5" s="1">
        <v>420.53</v>
      </c>
      <c r="F5" s="1">
        <v>410</v>
      </c>
      <c r="G5" s="1">
        <f t="shared" si="0"/>
        <v>55.65275126215015</v>
      </c>
    </row>
    <row r="6" spans="1:7" ht="12.75">
      <c r="A6" s="1">
        <v>4</v>
      </c>
      <c r="B6" s="1">
        <v>8390</v>
      </c>
      <c r="C6" s="1">
        <v>801</v>
      </c>
      <c r="D6" s="1">
        <v>800</v>
      </c>
      <c r="E6" s="1">
        <v>710</v>
      </c>
      <c r="F6" s="1">
        <v>531.48</v>
      </c>
      <c r="G6" s="1">
        <f t="shared" si="0"/>
        <v>164.0565525829935</v>
      </c>
    </row>
    <row r="7" spans="1:7" ht="12.75">
      <c r="A7" s="1">
        <v>5</v>
      </c>
      <c r="B7" s="1">
        <v>4200</v>
      </c>
      <c r="C7" s="1">
        <v>430</v>
      </c>
      <c r="D7" s="1">
        <v>150</v>
      </c>
      <c r="E7" s="1">
        <v>410</v>
      </c>
      <c r="F7" s="1">
        <v>60</v>
      </c>
      <c r="G7" s="1">
        <f t="shared" si="0"/>
        <v>46.54015820597578</v>
      </c>
    </row>
    <row r="8" spans="1:7" ht="12.75">
      <c r="A8" s="1">
        <v>6</v>
      </c>
      <c r="B8" s="1">
        <v>902.045</v>
      </c>
      <c r="C8" s="1">
        <v>430</v>
      </c>
      <c r="D8" s="1">
        <v>229.55</v>
      </c>
      <c r="E8" s="1">
        <v>410</v>
      </c>
      <c r="F8" s="1">
        <v>60</v>
      </c>
      <c r="G8" s="1">
        <f t="shared" si="0"/>
        <v>69.96767514403983</v>
      </c>
    </row>
    <row r="9" spans="1:7" ht="12.75">
      <c r="A9" s="1">
        <v>7</v>
      </c>
      <c r="B9" s="1">
        <v>515.455</v>
      </c>
      <c r="C9" s="1">
        <v>229.55</v>
      </c>
      <c r="D9" s="1">
        <v>115</v>
      </c>
      <c r="E9" s="1">
        <v>84.67</v>
      </c>
      <c r="F9" s="1">
        <v>80</v>
      </c>
      <c r="G9" s="1">
        <f t="shared" si="0"/>
        <v>77.34989995209126</v>
      </c>
    </row>
    <row r="10" spans="1:7" ht="12.75">
      <c r="A10" s="1">
        <v>8</v>
      </c>
      <c r="B10" s="1">
        <v>5100</v>
      </c>
      <c r="C10" s="1">
        <v>430</v>
      </c>
      <c r="D10" s="1">
        <v>345</v>
      </c>
      <c r="E10" s="1">
        <v>410</v>
      </c>
      <c r="F10" s="1">
        <v>252.7</v>
      </c>
      <c r="G10" s="1">
        <f t="shared" si="0"/>
        <v>47.27616486537078</v>
      </c>
    </row>
    <row r="11" spans="1:7" ht="12.75">
      <c r="A11" s="1">
        <v>9</v>
      </c>
      <c r="B11" s="1">
        <v>3600</v>
      </c>
      <c r="C11" s="1">
        <v>400</v>
      </c>
      <c r="D11" s="1">
        <v>100</v>
      </c>
      <c r="E11" s="1">
        <v>257.4</v>
      </c>
      <c r="F11" s="1">
        <v>60</v>
      </c>
      <c r="G11" s="1">
        <f t="shared" si="0"/>
        <v>80.71342144071885</v>
      </c>
    </row>
    <row r="12" spans="1:7" ht="12.75">
      <c r="A12" s="1">
        <v>10</v>
      </c>
      <c r="B12" s="1">
        <v>2647.955</v>
      </c>
      <c r="C12" s="1">
        <v>300</v>
      </c>
      <c r="D12" s="1">
        <v>278.82</v>
      </c>
      <c r="E12" s="1">
        <v>246.67</v>
      </c>
      <c r="F12" s="1">
        <v>60</v>
      </c>
      <c r="G12" s="1">
        <f t="shared" si="0"/>
        <v>117.22326709093547</v>
      </c>
    </row>
    <row r="13" spans="1:7" ht="12.75">
      <c r="A13" s="1">
        <v>11</v>
      </c>
      <c r="B13" s="1">
        <v>6102.045</v>
      </c>
      <c r="C13" s="1">
        <v>278.82</v>
      </c>
      <c r="D13" s="1">
        <v>230</v>
      </c>
      <c r="E13" s="1">
        <v>140</v>
      </c>
      <c r="F13" s="1">
        <v>84.67</v>
      </c>
      <c r="G13" s="1">
        <f t="shared" si="0"/>
        <v>142.05013869811714</v>
      </c>
    </row>
    <row r="14" spans="1:7" ht="12.75">
      <c r="A14" s="1"/>
      <c r="B14" s="1"/>
      <c r="C14" s="1"/>
      <c r="D14" s="1"/>
      <c r="E14" s="1"/>
      <c r="F14" s="1"/>
      <c r="G14" s="1"/>
    </row>
    <row r="15" spans="1:7" s="6" customFormat="1" ht="3" customHeight="1">
      <c r="A15" s="3"/>
      <c r="B15" s="3"/>
      <c r="C15" s="3"/>
      <c r="D15" s="3"/>
      <c r="E15" s="3"/>
      <c r="F15" s="3"/>
      <c r="G15" s="3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4" t="s">
        <v>6</v>
      </c>
      <c r="B17" s="4" t="s">
        <v>0</v>
      </c>
      <c r="C17" s="4" t="s">
        <v>5</v>
      </c>
      <c r="D17" s="5" t="s">
        <v>7</v>
      </c>
      <c r="E17" s="4" t="s">
        <v>29</v>
      </c>
      <c r="F17" s="1"/>
      <c r="G17" s="1"/>
    </row>
    <row r="18" spans="1:7" ht="12.75">
      <c r="A18" s="2"/>
      <c r="B18" s="2" t="s">
        <v>8</v>
      </c>
      <c r="C18" s="2"/>
      <c r="D18" s="2" t="s">
        <v>9</v>
      </c>
      <c r="E18" s="2" t="s">
        <v>27</v>
      </c>
      <c r="F18" s="1"/>
      <c r="G18" s="1"/>
    </row>
    <row r="19" spans="1:7" ht="12.75">
      <c r="A19" s="1">
        <v>1</v>
      </c>
      <c r="B19" s="1">
        <v>3675</v>
      </c>
      <c r="C19" s="1">
        <f aca="true" t="shared" si="1" ref="C19:C29">G3</f>
        <v>48.46814925326694</v>
      </c>
      <c r="D19" s="1">
        <f aca="true" t="shared" si="2" ref="D19:D29">B19/(0.1*C19)</f>
        <v>758.2299007945494</v>
      </c>
      <c r="E19" s="1">
        <v>698.176</v>
      </c>
      <c r="F19" s="11"/>
      <c r="G19" s="1"/>
    </row>
    <row r="20" spans="1:7" ht="12.75">
      <c r="A20" s="1">
        <v>2</v>
      </c>
      <c r="B20" s="1">
        <v>1540</v>
      </c>
      <c r="C20" s="1">
        <f t="shared" si="1"/>
        <v>45.314508931758894</v>
      </c>
      <c r="D20" s="1">
        <f t="shared" si="2"/>
        <v>339.8470018331554</v>
      </c>
      <c r="E20" s="1">
        <v>417.75</v>
      </c>
      <c r="F20" s="11"/>
      <c r="G20" s="1"/>
    </row>
    <row r="21" spans="1:7" ht="12.75">
      <c r="A21" s="1">
        <v>3</v>
      </c>
      <c r="B21" s="1">
        <v>495</v>
      </c>
      <c r="C21" s="1">
        <f t="shared" si="1"/>
        <v>55.65275126215015</v>
      </c>
      <c r="D21" s="1">
        <f t="shared" si="2"/>
        <v>88.94438976939729</v>
      </c>
      <c r="E21" s="1">
        <v>111.821</v>
      </c>
      <c r="F21" s="11"/>
      <c r="G21" s="1"/>
    </row>
    <row r="22" spans="1:7" ht="12.75">
      <c r="A22" s="1">
        <v>4</v>
      </c>
      <c r="B22" s="1">
        <v>8390</v>
      </c>
      <c r="C22" s="1">
        <f t="shared" si="1"/>
        <v>164.0565525829935</v>
      </c>
      <c r="D22" s="1">
        <f t="shared" si="2"/>
        <v>511.40901523915886</v>
      </c>
      <c r="E22" s="1">
        <v>511.357</v>
      </c>
      <c r="F22" s="11"/>
      <c r="G22" s="1"/>
    </row>
    <row r="23" spans="1:7" ht="12.75">
      <c r="A23" s="1">
        <v>5</v>
      </c>
      <c r="B23" s="1">
        <v>4200</v>
      </c>
      <c r="C23" s="1">
        <f t="shared" si="1"/>
        <v>46.54015820597578</v>
      </c>
      <c r="D23" s="1">
        <f t="shared" si="2"/>
        <v>902.4464380657645</v>
      </c>
      <c r="E23" s="1">
        <v>978.988</v>
      </c>
      <c r="F23" s="11"/>
      <c r="G23" s="1"/>
    </row>
    <row r="24" spans="1:7" ht="12.75">
      <c r="A24" s="1">
        <v>6</v>
      </c>
      <c r="B24" s="1">
        <v>902.045</v>
      </c>
      <c r="C24" s="1">
        <f t="shared" si="1"/>
        <v>69.96767514403983</v>
      </c>
      <c r="D24" s="1">
        <f t="shared" si="2"/>
        <v>128.92310601188242</v>
      </c>
      <c r="E24" s="1">
        <v>139.684</v>
      </c>
      <c r="F24" s="11"/>
      <c r="G24" s="1"/>
    </row>
    <row r="25" spans="1:6" ht="12.75">
      <c r="A25" s="1">
        <v>7</v>
      </c>
      <c r="B25" s="1">
        <v>515.455</v>
      </c>
      <c r="C25" s="1">
        <f t="shared" si="1"/>
        <v>77.34989995209126</v>
      </c>
      <c r="D25" s="1">
        <f t="shared" si="2"/>
        <v>66.63938806892587</v>
      </c>
      <c r="E25" s="1">
        <v>72.564</v>
      </c>
      <c r="F25" s="11"/>
    </row>
    <row r="26" spans="1:6" ht="12.75">
      <c r="A26" s="1">
        <v>8</v>
      </c>
      <c r="B26" s="1">
        <v>5100</v>
      </c>
      <c r="C26" s="1">
        <f t="shared" si="1"/>
        <v>47.27616486537078</v>
      </c>
      <c r="D26" s="1">
        <f t="shared" si="2"/>
        <v>1078.7677076859693</v>
      </c>
      <c r="E26" s="1">
        <v>1108.526</v>
      </c>
      <c r="F26" s="11"/>
    </row>
    <row r="27" spans="1:6" ht="12.75">
      <c r="A27" s="1">
        <v>9</v>
      </c>
      <c r="B27" s="1">
        <v>3600</v>
      </c>
      <c r="C27" s="1">
        <f t="shared" si="1"/>
        <v>80.71342144071885</v>
      </c>
      <c r="D27" s="1">
        <f t="shared" si="2"/>
        <v>446.02247504079264</v>
      </c>
      <c r="E27" s="1">
        <v>456.456</v>
      </c>
      <c r="F27" s="11"/>
    </row>
    <row r="28" spans="1:6" ht="12.75">
      <c r="A28" s="1">
        <v>10</v>
      </c>
      <c r="B28" s="1">
        <v>2647.955</v>
      </c>
      <c r="C28" s="1">
        <f t="shared" si="1"/>
        <v>117.22326709093547</v>
      </c>
      <c r="D28" s="1">
        <f t="shared" si="2"/>
        <v>225.88988224887638</v>
      </c>
      <c r="E28" s="1">
        <v>226.761</v>
      </c>
      <c r="F28" s="11"/>
    </row>
    <row r="29" spans="1:6" ht="12.75">
      <c r="A29" s="1">
        <v>11</v>
      </c>
      <c r="B29" s="1">
        <v>6102.045</v>
      </c>
      <c r="C29" s="1">
        <f t="shared" si="1"/>
        <v>142.05013869811714</v>
      </c>
      <c r="D29" s="1">
        <f t="shared" si="2"/>
        <v>429.5698023194455</v>
      </c>
      <c r="E29" s="1">
        <v>428.57</v>
      </c>
      <c r="F29" s="11"/>
    </row>
    <row r="30" spans="1:5" ht="12.75">
      <c r="A30" s="1"/>
      <c r="B30" s="1"/>
      <c r="D30" s="8">
        <f>SUM(D19:D29)</f>
        <v>4976.689107077917</v>
      </c>
      <c r="E30" s="1">
        <f>SUM(E19:E29)</f>
        <v>5150.653</v>
      </c>
    </row>
    <row r="31" spans="1:4" ht="12.75">
      <c r="A31" s="1"/>
      <c r="B31" s="1"/>
      <c r="D31" s="8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24" t="s">
        <v>6</v>
      </c>
      <c r="B33" s="24">
        <v>1</v>
      </c>
      <c r="C33" s="24">
        <v>2</v>
      </c>
      <c r="D33" s="24">
        <v>3</v>
      </c>
      <c r="E33" s="24">
        <v>4</v>
      </c>
      <c r="F33" s="24">
        <v>5</v>
      </c>
      <c r="G33" s="24">
        <v>6</v>
      </c>
      <c r="H33" s="24">
        <v>7</v>
      </c>
      <c r="I33" s="24">
        <v>8</v>
      </c>
      <c r="J33" s="24">
        <v>9</v>
      </c>
      <c r="K33" s="24">
        <v>10</v>
      </c>
      <c r="L33" s="25">
        <v>11</v>
      </c>
      <c r="M33" s="2" t="s">
        <v>33</v>
      </c>
    </row>
    <row r="34" spans="1:12" ht="12.75">
      <c r="A34" s="1" t="s">
        <v>10</v>
      </c>
      <c r="B34" s="23">
        <v>3675</v>
      </c>
      <c r="C34" s="23">
        <v>1540</v>
      </c>
      <c r="D34" s="23">
        <v>495</v>
      </c>
      <c r="E34" s="23">
        <v>8390</v>
      </c>
      <c r="F34" s="23">
        <v>1527.27</v>
      </c>
      <c r="G34" s="23">
        <v>2672.73</v>
      </c>
      <c r="H34" s="23">
        <v>1417.5</v>
      </c>
      <c r="I34" s="23">
        <v>5100</v>
      </c>
      <c r="J34" s="23">
        <v>3600</v>
      </c>
      <c r="K34" s="23">
        <v>4805.23</v>
      </c>
      <c r="L34" s="23">
        <v>3944.77</v>
      </c>
    </row>
    <row r="35" spans="1:13" ht="12.75">
      <c r="A35" s="18" t="s">
        <v>31</v>
      </c>
      <c r="B35" s="1">
        <v>698.176</v>
      </c>
      <c r="C35" s="1">
        <v>417.75</v>
      </c>
      <c r="D35" s="1">
        <v>111.821</v>
      </c>
      <c r="E35" s="1">
        <v>511.357</v>
      </c>
      <c r="F35" s="1">
        <v>978.988</v>
      </c>
      <c r="G35" s="1">
        <v>139.684</v>
      </c>
      <c r="H35" s="1">
        <v>72.564</v>
      </c>
      <c r="I35" s="1">
        <v>1108.526</v>
      </c>
      <c r="J35" s="1">
        <v>456.456</v>
      </c>
      <c r="K35" s="1">
        <v>226.761</v>
      </c>
      <c r="L35" s="1">
        <v>428.57</v>
      </c>
      <c r="M35" s="26">
        <v>5150.653</v>
      </c>
    </row>
    <row r="36" spans="1:13" ht="12.75">
      <c r="A36" s="18" t="s">
        <v>32</v>
      </c>
      <c r="B36" s="23">
        <v>758.23</v>
      </c>
      <c r="C36" s="23">
        <v>339.847</v>
      </c>
      <c r="D36" s="23">
        <v>88.944</v>
      </c>
      <c r="E36" s="23">
        <v>511.409</v>
      </c>
      <c r="F36" s="23">
        <v>902.446</v>
      </c>
      <c r="G36" s="23">
        <v>128.923</v>
      </c>
      <c r="H36" s="23">
        <v>66.639</v>
      </c>
      <c r="I36" s="23">
        <v>1078.768</v>
      </c>
      <c r="J36" s="23">
        <v>446.022</v>
      </c>
      <c r="K36" s="23">
        <v>225.89</v>
      </c>
      <c r="L36" s="23">
        <v>429.57</v>
      </c>
      <c r="M36" s="26">
        <v>4976.689</v>
      </c>
    </row>
    <row r="37" spans="1:4" ht="12.75">
      <c r="A37" s="1"/>
      <c r="B37" s="1"/>
      <c r="D37" s="8"/>
    </row>
    <row r="38" spans="1:4" ht="12.75">
      <c r="A38" s="1"/>
      <c r="B38" s="1"/>
      <c r="D38" s="8"/>
    </row>
    <row r="39" spans="1:4" ht="12.75">
      <c r="A39" s="1"/>
      <c r="B39" s="1"/>
      <c r="D39" s="8"/>
    </row>
    <row r="40" spans="1:4" ht="12.75">
      <c r="A40" s="1"/>
      <c r="B40" s="1"/>
      <c r="D40" s="8"/>
    </row>
    <row r="41" spans="1:4" ht="12.75">
      <c r="A41" s="1"/>
      <c r="B41" s="1"/>
      <c r="D41" s="8"/>
    </row>
    <row r="42" spans="1:4" ht="12.75">
      <c r="A42" s="1"/>
      <c r="B42" s="1"/>
      <c r="D42" s="8"/>
    </row>
    <row r="43" spans="1:4" ht="12.75">
      <c r="A43" s="1"/>
      <c r="B43" s="1"/>
      <c r="D43" s="8"/>
    </row>
    <row r="47" spans="1:12" ht="12.75">
      <c r="A47" s="9" t="s">
        <v>10</v>
      </c>
      <c r="B47" s="9">
        <v>3675</v>
      </c>
      <c r="C47" s="9">
        <v>1540</v>
      </c>
      <c r="D47" s="9">
        <v>495</v>
      </c>
      <c r="E47" s="9">
        <v>8390</v>
      </c>
      <c r="F47" s="9">
        <v>1400</v>
      </c>
      <c r="G47" s="9">
        <v>2800</v>
      </c>
      <c r="H47" s="9">
        <v>1417.5</v>
      </c>
      <c r="I47" s="9">
        <v>5100</v>
      </c>
      <c r="J47" s="9">
        <v>1200</v>
      </c>
      <c r="K47" s="9">
        <v>2400</v>
      </c>
      <c r="L47" s="9">
        <v>8750</v>
      </c>
    </row>
    <row r="48" spans="1:12" ht="12.75">
      <c r="A48" s="9" t="s">
        <v>7</v>
      </c>
      <c r="B48" s="9">
        <v>904.125</v>
      </c>
      <c r="C48" s="9">
        <v>415.386</v>
      </c>
      <c r="D48" s="9">
        <v>115.805</v>
      </c>
      <c r="E48" s="9">
        <v>511.747</v>
      </c>
      <c r="F48" s="9">
        <v>154.643</v>
      </c>
      <c r="G48" s="9">
        <v>276.625</v>
      </c>
      <c r="H48" s="9">
        <v>117.543</v>
      </c>
      <c r="I48" s="9">
        <v>1791.984</v>
      </c>
      <c r="J48" s="9">
        <v>144.786</v>
      </c>
      <c r="K48" s="9">
        <v>324.453</v>
      </c>
      <c r="L48" s="9">
        <v>877.745</v>
      </c>
    </row>
    <row r="49" spans="1:12" ht="12.75">
      <c r="A49" s="9" t="s">
        <v>11</v>
      </c>
      <c r="B49" s="10">
        <f>D19</f>
        <v>758.2299007945494</v>
      </c>
      <c r="C49" s="10">
        <f>D20</f>
        <v>339.8470018331554</v>
      </c>
      <c r="D49" s="10">
        <f>D21</f>
        <v>88.94438976939729</v>
      </c>
      <c r="E49" s="10">
        <f>D22</f>
        <v>511.40901523915886</v>
      </c>
      <c r="F49" s="10">
        <f>D23</f>
        <v>902.4464380657645</v>
      </c>
      <c r="G49" s="10">
        <f>D24</f>
        <v>128.92310601188242</v>
      </c>
      <c r="H49" s="10">
        <f>D25</f>
        <v>66.63938806892587</v>
      </c>
      <c r="I49" s="10">
        <f>D26</f>
        <v>1078.7677076859693</v>
      </c>
      <c r="J49" s="10">
        <f>D27</f>
        <v>446.02247504079264</v>
      </c>
      <c r="K49" s="10">
        <f>D28</f>
        <v>225.88988224887638</v>
      </c>
      <c r="L49" s="10">
        <f>D29</f>
        <v>429.5698023194455</v>
      </c>
    </row>
    <row r="50" spans="3:13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</sheetData>
  <printOptions/>
  <pageMargins left="0.5" right="0.5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50"/>
  <sheetViews>
    <sheetView workbookViewId="0" topLeftCell="A16">
      <selection activeCell="A35" sqref="A35"/>
    </sheetView>
  </sheetViews>
  <sheetFormatPr defaultColWidth="9.140625" defaultRowHeight="12.75"/>
  <cols>
    <col min="1" max="8" width="12.7109375" style="0" customWidth="1"/>
  </cols>
  <sheetData>
    <row r="2" spans="1:7" ht="12.75">
      <c r="A2" s="7" t="s">
        <v>6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</row>
    <row r="3" spans="1:7" ht="12.75">
      <c r="A3" s="1">
        <v>1</v>
      </c>
      <c r="B3" s="1">
        <v>3675</v>
      </c>
      <c r="C3" s="1">
        <v>675</v>
      </c>
      <c r="D3" s="1">
        <v>430</v>
      </c>
      <c r="E3" s="1">
        <v>533.53</v>
      </c>
      <c r="F3" s="1">
        <v>410</v>
      </c>
      <c r="G3" s="1">
        <f aca="true" t="shared" si="0" ref="G3:G15">((C3-E3)-(D3-F3))/(LN((C3-E3)/(D3-F3)))</f>
        <v>62.08994519632428</v>
      </c>
    </row>
    <row r="4" spans="1:7" ht="12.75">
      <c r="A4" s="1">
        <v>2</v>
      </c>
      <c r="B4" s="1">
        <v>1540</v>
      </c>
      <c r="C4" s="1">
        <v>590</v>
      </c>
      <c r="D4" s="1">
        <v>450</v>
      </c>
      <c r="E4" s="1">
        <v>532.47</v>
      </c>
      <c r="F4" s="1">
        <v>410</v>
      </c>
      <c r="G4" s="1">
        <f t="shared" si="0"/>
        <v>48.235258615059735</v>
      </c>
    </row>
    <row r="5" spans="1:7" ht="12.75">
      <c r="A5" s="1">
        <v>3</v>
      </c>
      <c r="B5" s="1">
        <v>495</v>
      </c>
      <c r="C5" s="1">
        <v>540</v>
      </c>
      <c r="D5" s="1">
        <v>430</v>
      </c>
      <c r="E5" s="1">
        <v>515.88</v>
      </c>
      <c r="F5" s="1">
        <v>410</v>
      </c>
      <c r="G5" s="1">
        <f t="shared" si="0"/>
        <v>21.995728116161462</v>
      </c>
    </row>
    <row r="6" spans="1:7" ht="12.75">
      <c r="A6" s="1">
        <v>4</v>
      </c>
      <c r="B6" s="1">
        <v>8390</v>
      </c>
      <c r="C6" s="1">
        <v>801</v>
      </c>
      <c r="D6" s="1">
        <v>800</v>
      </c>
      <c r="E6" s="1">
        <v>710</v>
      </c>
      <c r="F6" s="1">
        <v>531.49</v>
      </c>
      <c r="G6" s="1">
        <f t="shared" si="0"/>
        <v>164.0529572737245</v>
      </c>
    </row>
    <row r="7" spans="1:7" ht="12.75">
      <c r="A7" s="1">
        <v>5</v>
      </c>
      <c r="B7" s="1">
        <v>3751.331</v>
      </c>
      <c r="C7" s="1">
        <v>430</v>
      </c>
      <c r="D7" s="1">
        <v>179.9</v>
      </c>
      <c r="E7" s="1">
        <v>410</v>
      </c>
      <c r="F7" s="1">
        <v>60</v>
      </c>
      <c r="G7" s="1">
        <f t="shared" si="0"/>
        <v>55.78120581133436</v>
      </c>
    </row>
    <row r="8" spans="1:7" ht="12.75">
      <c r="A8" s="1">
        <v>6</v>
      </c>
      <c r="B8" s="1">
        <v>448.669</v>
      </c>
      <c r="C8" s="1">
        <v>179.9</v>
      </c>
      <c r="D8" s="1">
        <v>150</v>
      </c>
      <c r="E8" s="1">
        <v>84.07</v>
      </c>
      <c r="F8" s="1">
        <v>80</v>
      </c>
      <c r="G8" s="1">
        <f t="shared" si="0"/>
        <v>82.24005053407191</v>
      </c>
    </row>
    <row r="9" spans="1:7" ht="12.75">
      <c r="A9" s="1">
        <v>7</v>
      </c>
      <c r="B9" s="1">
        <v>1417.5</v>
      </c>
      <c r="C9" s="1">
        <v>430</v>
      </c>
      <c r="D9" s="1">
        <v>115</v>
      </c>
      <c r="E9" s="1">
        <v>286.47</v>
      </c>
      <c r="F9" s="1">
        <v>60</v>
      </c>
      <c r="G9" s="1">
        <f t="shared" si="0"/>
        <v>92.29461546720472</v>
      </c>
    </row>
    <row r="10" spans="1:7" ht="12.75">
      <c r="A10" s="1">
        <v>8</v>
      </c>
      <c r="B10" s="1">
        <v>5100</v>
      </c>
      <c r="C10" s="1">
        <v>430</v>
      </c>
      <c r="D10" s="1">
        <v>345</v>
      </c>
      <c r="E10" s="1">
        <v>410</v>
      </c>
      <c r="F10" s="1">
        <v>269.43</v>
      </c>
      <c r="G10" s="1">
        <f t="shared" si="0"/>
        <v>41.80310457146021</v>
      </c>
    </row>
    <row r="11" spans="1:7" ht="12.75">
      <c r="A11" s="1">
        <v>9</v>
      </c>
      <c r="B11" s="1">
        <v>1854.351</v>
      </c>
      <c r="C11" s="1">
        <v>400</v>
      </c>
      <c r="D11" s="1">
        <v>245.47</v>
      </c>
      <c r="E11" s="1">
        <v>265.88</v>
      </c>
      <c r="F11" s="1">
        <v>204.12</v>
      </c>
      <c r="G11" s="1">
        <f t="shared" si="0"/>
        <v>78.84163894904651</v>
      </c>
    </row>
    <row r="12" spans="1:7" ht="12.75">
      <c r="A12" s="1">
        <v>10</v>
      </c>
      <c r="B12" s="1">
        <v>1745.649</v>
      </c>
      <c r="C12" s="1">
        <v>245.47</v>
      </c>
      <c r="D12" s="1">
        <v>100</v>
      </c>
      <c r="E12" s="1">
        <v>99.9</v>
      </c>
      <c r="F12" s="1">
        <v>84.07</v>
      </c>
      <c r="G12" s="1">
        <f t="shared" si="0"/>
        <v>58.59559643789261</v>
      </c>
    </row>
    <row r="13" spans="1:7" ht="12.75">
      <c r="A13" s="1">
        <v>11</v>
      </c>
      <c r="B13" s="1">
        <v>4326.818</v>
      </c>
      <c r="C13" s="1">
        <v>300</v>
      </c>
      <c r="D13" s="1">
        <v>230</v>
      </c>
      <c r="E13" s="1">
        <v>204.12</v>
      </c>
      <c r="F13" s="1">
        <v>60</v>
      </c>
      <c r="G13" s="1">
        <f t="shared" si="0"/>
        <v>129.42180377362885</v>
      </c>
    </row>
    <row r="14" spans="1:7" ht="12.75">
      <c r="A14" s="1">
        <v>12</v>
      </c>
      <c r="B14" s="1">
        <v>4423.182</v>
      </c>
      <c r="C14" s="1">
        <v>300</v>
      </c>
      <c r="D14" s="1">
        <v>230</v>
      </c>
      <c r="E14" s="1">
        <v>140</v>
      </c>
      <c r="F14" s="1">
        <v>99.9</v>
      </c>
      <c r="G14" s="1">
        <f t="shared" si="0"/>
        <v>144.53491512121548</v>
      </c>
    </row>
    <row r="15" spans="1:7" s="6" customFormat="1" ht="3" customHeight="1">
      <c r="A15" s="3"/>
      <c r="B15" s="3"/>
      <c r="C15" s="3"/>
      <c r="D15" s="3"/>
      <c r="E15" s="3"/>
      <c r="F15" s="3"/>
      <c r="G15" s="3" t="e">
        <f t="shared" si="0"/>
        <v>#DIV/0!</v>
      </c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4" t="s">
        <v>6</v>
      </c>
      <c r="B17" s="4" t="s">
        <v>0</v>
      </c>
      <c r="C17" s="4" t="s">
        <v>5</v>
      </c>
      <c r="D17" s="5" t="s">
        <v>7</v>
      </c>
      <c r="E17" s="4" t="s">
        <v>29</v>
      </c>
      <c r="F17" s="1"/>
      <c r="G17" s="1"/>
    </row>
    <row r="18" spans="1:7" ht="12.75">
      <c r="A18" s="2"/>
      <c r="B18" s="2" t="s">
        <v>8</v>
      </c>
      <c r="C18" s="2"/>
      <c r="D18" s="2" t="s">
        <v>9</v>
      </c>
      <c r="E18" s="2" t="s">
        <v>28</v>
      </c>
      <c r="F18" s="1"/>
      <c r="G18" s="1"/>
    </row>
    <row r="19" spans="1:8" ht="12.75">
      <c r="A19" s="1">
        <v>1</v>
      </c>
      <c r="B19" s="1">
        <v>3675</v>
      </c>
      <c r="C19" s="1">
        <f aca="true" t="shared" si="1" ref="C19:C30">G3</f>
        <v>62.08994519632428</v>
      </c>
      <c r="D19" s="1">
        <f aca="true" t="shared" si="2" ref="D19:D30">B19/(0.1*C19)</f>
        <v>591.8832732707194</v>
      </c>
      <c r="E19" s="15">
        <v>622.227</v>
      </c>
      <c r="G19" s="1"/>
      <c r="H19" s="11"/>
    </row>
    <row r="20" spans="1:8" ht="12.75">
      <c r="A20" s="1">
        <v>2</v>
      </c>
      <c r="B20" s="1">
        <v>1540</v>
      </c>
      <c r="C20" s="1">
        <f t="shared" si="1"/>
        <v>48.235258615059735</v>
      </c>
      <c r="D20" s="1">
        <f t="shared" si="2"/>
        <v>319.2685276739016</v>
      </c>
      <c r="E20" s="15">
        <v>326.138</v>
      </c>
      <c r="G20" s="1"/>
      <c r="H20" s="11"/>
    </row>
    <row r="21" spans="1:8" ht="12.75">
      <c r="A21" s="1">
        <v>3</v>
      </c>
      <c r="B21" s="1">
        <v>495</v>
      </c>
      <c r="C21" s="1">
        <f t="shared" si="1"/>
        <v>21.995728116161462</v>
      </c>
      <c r="D21" s="1">
        <f t="shared" si="2"/>
        <v>225.04369820624237</v>
      </c>
      <c r="E21" s="15">
        <v>239.119</v>
      </c>
      <c r="G21" s="1"/>
      <c r="H21" s="11"/>
    </row>
    <row r="22" spans="1:8" ht="12.75">
      <c r="A22" s="1">
        <v>4</v>
      </c>
      <c r="B22" s="1">
        <v>8390</v>
      </c>
      <c r="C22" s="1">
        <f t="shared" si="1"/>
        <v>164.0529572737245</v>
      </c>
      <c r="D22" s="1">
        <f t="shared" si="2"/>
        <v>511.42022304426825</v>
      </c>
      <c r="E22" s="15">
        <v>511.335</v>
      </c>
      <c r="G22" s="1"/>
      <c r="H22" s="11"/>
    </row>
    <row r="23" spans="1:8" ht="12.75">
      <c r="A23" s="1">
        <v>5</v>
      </c>
      <c r="B23" s="1">
        <v>3751.331</v>
      </c>
      <c r="C23" s="1">
        <f t="shared" si="1"/>
        <v>55.78120581133436</v>
      </c>
      <c r="D23" s="1">
        <f t="shared" si="2"/>
        <v>672.5080509532038</v>
      </c>
      <c r="E23" s="15">
        <v>715.926</v>
      </c>
      <c r="G23" s="1"/>
      <c r="H23" s="11"/>
    </row>
    <row r="24" spans="1:8" ht="12.75">
      <c r="A24" s="1">
        <v>6</v>
      </c>
      <c r="B24" s="1">
        <v>448.669</v>
      </c>
      <c r="C24" s="1">
        <f t="shared" si="1"/>
        <v>82.24005053407191</v>
      </c>
      <c r="D24" s="1">
        <f t="shared" si="2"/>
        <v>54.55602192439281</v>
      </c>
      <c r="E24" s="15">
        <v>56.672</v>
      </c>
      <c r="G24" s="1"/>
      <c r="H24" s="11"/>
    </row>
    <row r="25" spans="1:8" ht="12.75">
      <c r="A25" s="1">
        <v>7</v>
      </c>
      <c r="B25" s="1">
        <v>1417.5</v>
      </c>
      <c r="C25" s="1">
        <f t="shared" si="1"/>
        <v>92.29461546720472</v>
      </c>
      <c r="D25" s="1">
        <f t="shared" si="2"/>
        <v>153.5842576324167</v>
      </c>
      <c r="E25" s="15">
        <v>155.165</v>
      </c>
      <c r="H25" s="11"/>
    </row>
    <row r="26" spans="1:8" ht="12.75">
      <c r="A26" s="1">
        <v>8</v>
      </c>
      <c r="B26" s="1">
        <v>5100</v>
      </c>
      <c r="C26" s="1">
        <f t="shared" si="1"/>
        <v>41.80310457146021</v>
      </c>
      <c r="D26" s="1">
        <f t="shared" si="2"/>
        <v>1220.005081508197</v>
      </c>
      <c r="E26" s="15">
        <v>1252.208</v>
      </c>
      <c r="H26" s="11"/>
    </row>
    <row r="27" spans="1:8" ht="12.75">
      <c r="A27" s="1">
        <v>9</v>
      </c>
      <c r="B27" s="1">
        <v>1854.351</v>
      </c>
      <c r="C27" s="1">
        <f t="shared" si="1"/>
        <v>78.84163894904651</v>
      </c>
      <c r="D27" s="1">
        <f t="shared" si="2"/>
        <v>235.1994485044157</v>
      </c>
      <c r="E27" s="15">
        <v>248.294</v>
      </c>
      <c r="H27" s="11"/>
    </row>
    <row r="28" spans="1:8" ht="12.75">
      <c r="A28" s="1">
        <v>10</v>
      </c>
      <c r="B28" s="1">
        <v>1745.649</v>
      </c>
      <c r="C28" s="1">
        <f t="shared" si="1"/>
        <v>58.59559643789261</v>
      </c>
      <c r="D28" s="1">
        <f t="shared" si="2"/>
        <v>297.914707950839</v>
      </c>
      <c r="E28" s="15">
        <v>290.869</v>
      </c>
      <c r="H28" s="11"/>
    </row>
    <row r="29" spans="1:8" ht="12.75">
      <c r="A29" s="1">
        <v>11</v>
      </c>
      <c r="B29" s="1">
        <v>4326.818</v>
      </c>
      <c r="C29" s="1">
        <f t="shared" si="1"/>
        <v>129.42180377362885</v>
      </c>
      <c r="D29" s="1">
        <f t="shared" si="2"/>
        <v>334.3190925980308</v>
      </c>
      <c r="E29" s="15">
        <v>334.864</v>
      </c>
      <c r="H29" s="11"/>
    </row>
    <row r="30" spans="1:8" ht="12.75">
      <c r="A30" s="1">
        <v>12</v>
      </c>
      <c r="B30" s="1">
        <v>4423.182</v>
      </c>
      <c r="C30" s="1">
        <f t="shared" si="1"/>
        <v>144.53491512121548</v>
      </c>
      <c r="D30" s="1">
        <f t="shared" si="2"/>
        <v>306.0286157355445</v>
      </c>
      <c r="E30" s="15">
        <v>305.483</v>
      </c>
      <c r="H30" s="11"/>
    </row>
    <row r="31" spans="1:5" ht="12.75">
      <c r="A31" s="1"/>
      <c r="B31" s="1"/>
      <c r="D31" s="8">
        <f>SUM(D19:D30)</f>
        <v>4921.730999002172</v>
      </c>
      <c r="E31" s="1">
        <f>SUM(E19:E30)</f>
        <v>5058.299999999999</v>
      </c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4" ht="12.75">
      <c r="A33" s="1"/>
      <c r="B33" s="1"/>
      <c r="D33" s="8"/>
    </row>
    <row r="34" spans="1:4" ht="12.75">
      <c r="A34" s="1"/>
      <c r="B34" s="1"/>
      <c r="D34" s="8"/>
    </row>
    <row r="35" spans="1:14" ht="12.75">
      <c r="A35" s="24" t="s">
        <v>6</v>
      </c>
      <c r="B35" s="24">
        <v>1</v>
      </c>
      <c r="C35" s="24">
        <v>2</v>
      </c>
      <c r="D35" s="24">
        <v>3</v>
      </c>
      <c r="E35" s="24">
        <v>4</v>
      </c>
      <c r="F35" s="24">
        <v>5</v>
      </c>
      <c r="G35" s="24">
        <v>6</v>
      </c>
      <c r="H35" s="24">
        <v>7</v>
      </c>
      <c r="I35" s="24">
        <v>8</v>
      </c>
      <c r="J35" s="24">
        <v>9</v>
      </c>
      <c r="K35" s="24">
        <v>10</v>
      </c>
      <c r="L35" s="24">
        <v>11</v>
      </c>
      <c r="M35" s="25">
        <v>12</v>
      </c>
      <c r="N35" s="2" t="s">
        <v>33</v>
      </c>
    </row>
    <row r="36" spans="1:13" ht="12.75">
      <c r="A36" s="1" t="s">
        <v>10</v>
      </c>
      <c r="B36" s="23">
        <v>3675</v>
      </c>
      <c r="C36" s="23">
        <v>1540</v>
      </c>
      <c r="D36" s="23">
        <v>495</v>
      </c>
      <c r="E36" s="23">
        <v>8390</v>
      </c>
      <c r="F36" s="23">
        <v>3751.33</v>
      </c>
      <c r="G36" s="23">
        <v>448.669</v>
      </c>
      <c r="H36" s="23">
        <v>1417.5</v>
      </c>
      <c r="I36" s="23">
        <v>5100</v>
      </c>
      <c r="J36" s="23">
        <v>1854.35</v>
      </c>
      <c r="K36" s="23">
        <v>1745.65</v>
      </c>
      <c r="L36" s="23">
        <v>4326.818</v>
      </c>
      <c r="M36" s="23">
        <v>4423.182</v>
      </c>
    </row>
    <row r="37" spans="1:14" ht="12.75">
      <c r="A37" s="18" t="s">
        <v>31</v>
      </c>
      <c r="B37" s="23">
        <v>622.227</v>
      </c>
      <c r="C37" s="23">
        <v>326.138</v>
      </c>
      <c r="D37" s="23">
        <v>239.119</v>
      </c>
      <c r="E37" s="23">
        <v>511.335</v>
      </c>
      <c r="F37" s="23">
        <v>715.926</v>
      </c>
      <c r="G37" s="23">
        <v>56.672</v>
      </c>
      <c r="H37" s="23">
        <v>155.165</v>
      </c>
      <c r="I37" s="23">
        <v>1252.21</v>
      </c>
      <c r="J37" s="23">
        <v>248.294</v>
      </c>
      <c r="K37" s="23">
        <v>290.869</v>
      </c>
      <c r="L37" s="23">
        <v>334.864</v>
      </c>
      <c r="M37" s="23">
        <v>305.483</v>
      </c>
      <c r="N37" s="26">
        <v>5058.3</v>
      </c>
    </row>
    <row r="38" spans="1:14" ht="12.75">
      <c r="A38" s="18" t="s">
        <v>32</v>
      </c>
      <c r="B38" s="23">
        <v>591.883</v>
      </c>
      <c r="C38" s="23">
        <v>319.269</v>
      </c>
      <c r="D38" s="23">
        <v>225.044</v>
      </c>
      <c r="E38" s="23">
        <v>511.42</v>
      </c>
      <c r="F38" s="23">
        <v>672.508</v>
      </c>
      <c r="G38" s="23">
        <v>54.556</v>
      </c>
      <c r="H38" s="23">
        <v>153.584</v>
      </c>
      <c r="I38" s="23">
        <v>1220</v>
      </c>
      <c r="J38" s="23">
        <v>235.199</v>
      </c>
      <c r="K38" s="23">
        <v>297.915</v>
      </c>
      <c r="L38" s="23">
        <v>334.319</v>
      </c>
      <c r="M38" s="23">
        <v>306.029</v>
      </c>
      <c r="N38" s="26">
        <v>4921.731</v>
      </c>
    </row>
    <row r="39" spans="1:4" ht="12.75">
      <c r="A39" s="1"/>
      <c r="B39" s="1"/>
      <c r="D39" s="8"/>
    </row>
    <row r="40" spans="1:4" ht="12.75">
      <c r="A40" s="1"/>
      <c r="B40" s="1"/>
      <c r="D40" s="8"/>
    </row>
    <row r="41" spans="1:4" ht="12.75">
      <c r="A41" s="1"/>
      <c r="B41" s="1"/>
      <c r="D41" s="8"/>
    </row>
    <row r="42" spans="1:4" ht="12.75">
      <c r="A42" s="1"/>
      <c r="B42" s="1"/>
      <c r="D42" s="8"/>
    </row>
    <row r="43" spans="1:4" ht="12.75">
      <c r="A43" s="1"/>
      <c r="B43" s="1"/>
      <c r="D43" s="8"/>
    </row>
    <row r="47" spans="1:12" ht="12.75">
      <c r="A47" s="9" t="s">
        <v>10</v>
      </c>
      <c r="B47" s="9">
        <v>3675</v>
      </c>
      <c r="C47" s="9">
        <v>1540</v>
      </c>
      <c r="D47" s="9">
        <v>495</v>
      </c>
      <c r="E47" s="9">
        <v>8390</v>
      </c>
      <c r="F47" s="9">
        <v>1400</v>
      </c>
      <c r="G47" s="9">
        <v>2800</v>
      </c>
      <c r="H47" s="9">
        <v>1417.5</v>
      </c>
      <c r="I47" s="9">
        <v>5100</v>
      </c>
      <c r="J47" s="9">
        <v>1200</v>
      </c>
      <c r="K47" s="9">
        <v>2400</v>
      </c>
      <c r="L47" s="9">
        <v>8750</v>
      </c>
    </row>
    <row r="48" spans="1:12" ht="12.75">
      <c r="A48" s="9" t="s">
        <v>7</v>
      </c>
      <c r="B48" s="9">
        <v>904.125</v>
      </c>
      <c r="C48" s="9">
        <v>415.386</v>
      </c>
      <c r="D48" s="9">
        <v>115.805</v>
      </c>
      <c r="E48" s="9">
        <v>511.747</v>
      </c>
      <c r="F48" s="9">
        <v>154.643</v>
      </c>
      <c r="G48" s="9">
        <v>276.625</v>
      </c>
      <c r="H48" s="9">
        <v>117.543</v>
      </c>
      <c r="I48" s="9">
        <v>1791.984</v>
      </c>
      <c r="J48" s="9">
        <v>144.786</v>
      </c>
      <c r="K48" s="9">
        <v>324.453</v>
      </c>
      <c r="L48" s="9">
        <v>877.745</v>
      </c>
    </row>
    <row r="49" spans="1:12" ht="12.75">
      <c r="A49" s="9" t="s">
        <v>11</v>
      </c>
      <c r="B49" s="10">
        <f>D19</f>
        <v>591.8832732707194</v>
      </c>
      <c r="C49" s="10">
        <f>D20</f>
        <v>319.2685276739016</v>
      </c>
      <c r="D49" s="10">
        <f>D21</f>
        <v>225.04369820624237</v>
      </c>
      <c r="E49" s="10">
        <f>D22</f>
        <v>511.42022304426825</v>
      </c>
      <c r="F49" s="10">
        <f>D23</f>
        <v>672.5080509532038</v>
      </c>
      <c r="G49" s="10">
        <f>D24</f>
        <v>54.55602192439281</v>
      </c>
      <c r="H49" s="10">
        <f>D25</f>
        <v>153.5842576324167</v>
      </c>
      <c r="I49" s="10">
        <f>D26</f>
        <v>1220.005081508197</v>
      </c>
      <c r="J49" s="10">
        <f>D27</f>
        <v>235.1994485044157</v>
      </c>
      <c r="K49" s="10">
        <f>D28</f>
        <v>297.914707950839</v>
      </c>
      <c r="L49" s="10">
        <f>D29</f>
        <v>334.3190925980308</v>
      </c>
    </row>
    <row r="50" spans="3:13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</sheetData>
  <printOptions/>
  <pageMargins left="0.5" right="0.5" top="1" bottom="1" header="0.5" footer="0.5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50"/>
  <sheetViews>
    <sheetView workbookViewId="0" topLeftCell="A13">
      <selection activeCell="A33" sqref="A33"/>
    </sheetView>
  </sheetViews>
  <sheetFormatPr defaultColWidth="9.140625" defaultRowHeight="12.75"/>
  <cols>
    <col min="1" max="8" width="12.7109375" style="0" customWidth="1"/>
  </cols>
  <sheetData>
    <row r="2" spans="1:7" ht="12.75">
      <c r="A2" s="7" t="s">
        <v>6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</row>
    <row r="3" spans="1:7" ht="12.75">
      <c r="A3" s="1">
        <v>1</v>
      </c>
      <c r="B3" s="1">
        <v>3675</v>
      </c>
      <c r="C3" s="1">
        <v>675</v>
      </c>
      <c r="D3" s="1">
        <v>430</v>
      </c>
      <c r="E3" s="1">
        <v>535</v>
      </c>
      <c r="F3" s="1">
        <v>410</v>
      </c>
      <c r="G3" s="1">
        <f aca="true" t="shared" si="0" ref="G3:G13">((C3-E3)-(D3-F3))/(LN((C3-E3)/(D3-F3)))</f>
        <v>61.66780108437008</v>
      </c>
    </row>
    <row r="4" spans="1:7" ht="12.75">
      <c r="A4" s="1">
        <v>2</v>
      </c>
      <c r="B4" s="1">
        <v>1540</v>
      </c>
      <c r="C4" s="1">
        <v>590</v>
      </c>
      <c r="D4" s="1">
        <v>450</v>
      </c>
      <c r="E4" s="1">
        <v>526.67</v>
      </c>
      <c r="F4" s="1">
        <v>410</v>
      </c>
      <c r="G4" s="1">
        <f t="shared" si="0"/>
        <v>50.7748224395073</v>
      </c>
    </row>
    <row r="5" spans="1:7" ht="12.75">
      <c r="A5" s="1">
        <v>3</v>
      </c>
      <c r="B5" s="1">
        <v>495</v>
      </c>
      <c r="C5" s="1">
        <v>540</v>
      </c>
      <c r="D5" s="1">
        <v>430</v>
      </c>
      <c r="E5" s="1">
        <v>522.5</v>
      </c>
      <c r="F5" s="1">
        <v>410</v>
      </c>
      <c r="G5" s="1">
        <f t="shared" si="0"/>
        <v>18.722189223546543</v>
      </c>
    </row>
    <row r="6" spans="1:7" ht="12.75">
      <c r="A6" s="1">
        <v>4</v>
      </c>
      <c r="B6" s="1">
        <v>8390</v>
      </c>
      <c r="C6" s="1">
        <v>801</v>
      </c>
      <c r="D6" s="1">
        <v>800</v>
      </c>
      <c r="E6" s="1">
        <v>710</v>
      </c>
      <c r="F6" s="1">
        <v>531.49</v>
      </c>
      <c r="G6" s="1">
        <f t="shared" si="0"/>
        <v>164.0529572737245</v>
      </c>
    </row>
    <row r="7" spans="1:7" ht="12.75">
      <c r="A7" s="1">
        <v>5</v>
      </c>
      <c r="B7" s="1">
        <v>1400</v>
      </c>
      <c r="C7" s="1">
        <v>430</v>
      </c>
      <c r="D7" s="1">
        <v>336.67</v>
      </c>
      <c r="E7" s="1">
        <v>390.93</v>
      </c>
      <c r="F7" s="1">
        <v>271.7</v>
      </c>
      <c r="G7" s="1">
        <f t="shared" si="0"/>
        <v>50.9270376646869</v>
      </c>
    </row>
    <row r="8" spans="1:7" ht="12.75">
      <c r="A8" s="1">
        <v>6</v>
      </c>
      <c r="B8" s="1">
        <v>2800</v>
      </c>
      <c r="C8" s="1">
        <v>336.67</v>
      </c>
      <c r="D8" s="1">
        <v>150</v>
      </c>
      <c r="E8" s="1">
        <v>105.39</v>
      </c>
      <c r="F8" s="1">
        <v>80</v>
      </c>
      <c r="G8" s="1">
        <f t="shared" si="0"/>
        <v>134.94722723849708</v>
      </c>
    </row>
    <row r="9" spans="1:7" ht="12.75">
      <c r="A9" s="1">
        <v>7</v>
      </c>
      <c r="B9" s="1">
        <v>1417.5</v>
      </c>
      <c r="C9" s="1">
        <v>430</v>
      </c>
      <c r="D9" s="1">
        <v>115</v>
      </c>
      <c r="E9" s="1">
        <v>298.64</v>
      </c>
      <c r="F9" s="1">
        <v>60</v>
      </c>
      <c r="G9" s="1">
        <f t="shared" si="0"/>
        <v>87.70877319367241</v>
      </c>
    </row>
    <row r="10" spans="1:7" ht="12.75">
      <c r="A10" s="1">
        <v>8</v>
      </c>
      <c r="B10" s="1">
        <v>5100</v>
      </c>
      <c r="C10" s="1">
        <v>430</v>
      </c>
      <c r="D10" s="1">
        <v>345</v>
      </c>
      <c r="E10" s="1">
        <v>416.35</v>
      </c>
      <c r="F10" s="1">
        <v>271.7</v>
      </c>
      <c r="G10" s="1">
        <f t="shared" si="0"/>
        <v>35.488607593078605</v>
      </c>
    </row>
    <row r="11" spans="1:7" ht="12.75">
      <c r="A11" s="1">
        <v>9</v>
      </c>
      <c r="B11" s="1">
        <v>3600</v>
      </c>
      <c r="C11" s="1">
        <v>400</v>
      </c>
      <c r="D11" s="1">
        <v>100</v>
      </c>
      <c r="E11" s="1">
        <v>263.89</v>
      </c>
      <c r="F11" s="1">
        <v>60</v>
      </c>
      <c r="G11" s="1">
        <f t="shared" si="0"/>
        <v>78.48379991309598</v>
      </c>
    </row>
    <row r="12" spans="1:7" ht="12.75">
      <c r="A12" s="1">
        <v>10</v>
      </c>
      <c r="B12" s="1">
        <v>4932.5</v>
      </c>
      <c r="C12" s="1">
        <v>300</v>
      </c>
      <c r="D12" s="1">
        <v>260.54</v>
      </c>
      <c r="E12" s="1">
        <v>270.76</v>
      </c>
      <c r="F12" s="1">
        <v>60</v>
      </c>
      <c r="G12" s="1">
        <f t="shared" si="0"/>
        <v>88.96501005839472</v>
      </c>
    </row>
    <row r="13" spans="1:7" ht="12.75">
      <c r="A13" s="1">
        <v>11</v>
      </c>
      <c r="B13" s="1">
        <v>3817.5</v>
      </c>
      <c r="C13" s="1">
        <v>260.54</v>
      </c>
      <c r="D13" s="1">
        <v>230</v>
      </c>
      <c r="E13" s="1">
        <v>140</v>
      </c>
      <c r="F13" s="1">
        <v>105.39</v>
      </c>
      <c r="G13" s="1">
        <f t="shared" si="0"/>
        <v>122.56373742761966</v>
      </c>
    </row>
    <row r="14" spans="1:7" ht="12.75">
      <c r="A14" s="1"/>
      <c r="B14" s="1"/>
      <c r="C14" s="1"/>
      <c r="D14" s="1"/>
      <c r="E14" s="1"/>
      <c r="F14" s="1"/>
      <c r="G14" s="1"/>
    </row>
    <row r="15" spans="1:7" s="6" customFormat="1" ht="3" customHeight="1">
      <c r="A15" s="3"/>
      <c r="B15" s="3"/>
      <c r="C15" s="3"/>
      <c r="D15" s="3"/>
      <c r="E15" s="3"/>
      <c r="F15" s="3"/>
      <c r="G15" s="3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4" t="s">
        <v>6</v>
      </c>
      <c r="B17" s="4" t="s">
        <v>0</v>
      </c>
      <c r="C17" s="4" t="s">
        <v>5</v>
      </c>
      <c r="D17" s="5" t="s">
        <v>7</v>
      </c>
      <c r="E17" s="4" t="s">
        <v>29</v>
      </c>
      <c r="F17" s="1"/>
      <c r="G17" s="1"/>
    </row>
    <row r="18" spans="1:7" ht="12.75">
      <c r="A18" s="2"/>
      <c r="B18" s="2" t="s">
        <v>8</v>
      </c>
      <c r="C18" s="2"/>
      <c r="D18" s="2" t="s">
        <v>9</v>
      </c>
      <c r="E18" s="2" t="s">
        <v>30</v>
      </c>
      <c r="F18" s="1"/>
      <c r="G18" s="1"/>
    </row>
    <row r="19" spans="1:7" ht="12.75">
      <c r="A19" s="1">
        <v>1</v>
      </c>
      <c r="B19" s="1">
        <v>3675</v>
      </c>
      <c r="C19" s="1">
        <f aca="true" t="shared" si="1" ref="C19:C29">G3</f>
        <v>61.66780108437008</v>
      </c>
      <c r="D19" s="1">
        <f aca="true" t="shared" si="2" ref="D19:D29">B19/(0.1*C19)</f>
        <v>595.9349831481896</v>
      </c>
      <c r="E19" s="1">
        <v>610.949</v>
      </c>
      <c r="F19" s="11"/>
      <c r="G19" s="1"/>
    </row>
    <row r="20" spans="1:7" ht="12.75">
      <c r="A20" s="1">
        <v>2</v>
      </c>
      <c r="B20" s="1">
        <v>1540</v>
      </c>
      <c r="C20" s="1">
        <f t="shared" si="1"/>
        <v>50.7748224395073</v>
      </c>
      <c r="D20" s="1">
        <f t="shared" si="2"/>
        <v>303.2999281946763</v>
      </c>
      <c r="E20" s="1">
        <v>307.063</v>
      </c>
      <c r="F20" s="11"/>
      <c r="G20" s="1"/>
    </row>
    <row r="21" spans="1:7" ht="12.75">
      <c r="A21" s="1">
        <v>3</v>
      </c>
      <c r="B21" s="1">
        <v>495</v>
      </c>
      <c r="C21" s="1">
        <f t="shared" si="1"/>
        <v>18.722189223546543</v>
      </c>
      <c r="D21" s="1">
        <f t="shared" si="2"/>
        <v>264.3921573965548</v>
      </c>
      <c r="E21" s="1">
        <v>281.262</v>
      </c>
      <c r="F21" s="11"/>
      <c r="G21" s="1"/>
    </row>
    <row r="22" spans="1:7" ht="12.75">
      <c r="A22" s="1">
        <v>4</v>
      </c>
      <c r="B22" s="1">
        <v>8390</v>
      </c>
      <c r="C22" s="1">
        <f t="shared" si="1"/>
        <v>164.0529572737245</v>
      </c>
      <c r="D22" s="1">
        <f t="shared" si="2"/>
        <v>511.42022304426825</v>
      </c>
      <c r="E22" s="1">
        <v>511.353</v>
      </c>
      <c r="F22" s="11"/>
      <c r="G22" s="1"/>
    </row>
    <row r="23" spans="1:7" ht="12.75">
      <c r="A23" s="1">
        <v>5</v>
      </c>
      <c r="B23" s="1">
        <v>1400</v>
      </c>
      <c r="C23" s="1">
        <f t="shared" si="1"/>
        <v>50.9270376646869</v>
      </c>
      <c r="D23" s="1">
        <f t="shared" si="2"/>
        <v>274.903089635384</v>
      </c>
      <c r="E23" s="1">
        <v>502.667</v>
      </c>
      <c r="F23" s="11"/>
      <c r="G23" s="1"/>
    </row>
    <row r="24" spans="1:7" ht="12.75">
      <c r="A24" s="1">
        <v>6</v>
      </c>
      <c r="B24" s="1">
        <v>2800</v>
      </c>
      <c r="C24" s="1">
        <f t="shared" si="1"/>
        <v>134.94722723849708</v>
      </c>
      <c r="D24" s="1">
        <f t="shared" si="2"/>
        <v>207.48851660741863</v>
      </c>
      <c r="E24" s="1">
        <v>211.1</v>
      </c>
      <c r="F24" s="11"/>
      <c r="G24" s="1"/>
    </row>
    <row r="25" spans="1:6" ht="12.75">
      <c r="A25" s="1">
        <v>7</v>
      </c>
      <c r="B25" s="1">
        <v>1417.5</v>
      </c>
      <c r="C25" s="1">
        <f t="shared" si="1"/>
        <v>87.70877319367241</v>
      </c>
      <c r="D25" s="1">
        <f t="shared" si="2"/>
        <v>161.61439139844938</v>
      </c>
      <c r="E25" s="1">
        <v>163.457</v>
      </c>
      <c r="F25" s="11"/>
    </row>
    <row r="26" spans="1:6" ht="12.75">
      <c r="A26" s="1">
        <v>8</v>
      </c>
      <c r="B26" s="1">
        <v>5100</v>
      </c>
      <c r="C26" s="1">
        <f t="shared" si="1"/>
        <v>35.488607593078605</v>
      </c>
      <c r="D26" s="1">
        <f t="shared" si="2"/>
        <v>1437.080896066111</v>
      </c>
      <c r="E26" s="1">
        <v>1201.374</v>
      </c>
      <c r="F26" s="11"/>
    </row>
    <row r="27" spans="1:6" ht="12.75">
      <c r="A27" s="1">
        <v>9</v>
      </c>
      <c r="B27" s="1">
        <v>3600</v>
      </c>
      <c r="C27" s="1">
        <f t="shared" si="1"/>
        <v>78.48379991309598</v>
      </c>
      <c r="D27" s="1">
        <f t="shared" si="2"/>
        <v>458.6933869137618</v>
      </c>
      <c r="E27" s="1">
        <v>464.98</v>
      </c>
      <c r="F27" s="11"/>
    </row>
    <row r="28" spans="1:6" ht="12.75">
      <c r="A28" s="1">
        <v>10</v>
      </c>
      <c r="B28" s="1">
        <v>4932.5</v>
      </c>
      <c r="C28" s="1">
        <f t="shared" si="1"/>
        <v>88.96501005839472</v>
      </c>
      <c r="D28" s="1">
        <f t="shared" si="2"/>
        <v>554.4314553286075</v>
      </c>
      <c r="E28" s="1">
        <v>568.945</v>
      </c>
      <c r="F28" s="11"/>
    </row>
    <row r="29" spans="1:6" ht="12.75">
      <c r="A29" s="1">
        <v>11</v>
      </c>
      <c r="B29" s="1">
        <v>3817.5</v>
      </c>
      <c r="C29" s="1">
        <f t="shared" si="1"/>
        <v>122.56373742761966</v>
      </c>
      <c r="D29" s="1">
        <f t="shared" si="2"/>
        <v>311.4705931886611</v>
      </c>
      <c r="E29" s="1">
        <v>309.933</v>
      </c>
      <c r="F29" s="11"/>
    </row>
    <row r="30" spans="1:5" ht="12.75">
      <c r="A30" s="1"/>
      <c r="B30" s="1"/>
      <c r="D30" s="8">
        <f>SUM(D19:D29)</f>
        <v>5080.729620922082</v>
      </c>
      <c r="E30" s="1">
        <f>SUM(E19:E29)</f>
        <v>5133.083</v>
      </c>
    </row>
    <row r="31" spans="1:4" ht="12.75">
      <c r="A31" s="1"/>
      <c r="B31" s="1"/>
      <c r="D31" s="8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24" t="s">
        <v>6</v>
      </c>
      <c r="B33" s="2">
        <v>1</v>
      </c>
      <c r="C33" s="2">
        <v>2</v>
      </c>
      <c r="D33" s="2">
        <v>3</v>
      </c>
      <c r="E33" s="2">
        <v>4</v>
      </c>
      <c r="F33" s="2">
        <v>5</v>
      </c>
      <c r="G33" s="2">
        <v>6</v>
      </c>
      <c r="H33" s="2">
        <v>7</v>
      </c>
      <c r="I33" s="2">
        <v>8</v>
      </c>
      <c r="J33" s="2">
        <v>9</v>
      </c>
      <c r="K33" s="2">
        <v>10</v>
      </c>
      <c r="L33" s="2">
        <v>11</v>
      </c>
      <c r="M33" s="2" t="s">
        <v>33</v>
      </c>
    </row>
    <row r="34" spans="1:12" ht="12.75">
      <c r="A34" s="1" t="s">
        <v>10</v>
      </c>
      <c r="B34" s="1">
        <v>3675</v>
      </c>
      <c r="C34" s="1">
        <v>1540</v>
      </c>
      <c r="D34" s="1">
        <v>495</v>
      </c>
      <c r="E34" s="1">
        <v>8390</v>
      </c>
      <c r="F34" s="1">
        <v>1400</v>
      </c>
      <c r="G34" s="1">
        <v>2800</v>
      </c>
      <c r="H34" s="1">
        <v>1417.5</v>
      </c>
      <c r="I34" s="1">
        <v>5100</v>
      </c>
      <c r="J34" s="1">
        <v>3600</v>
      </c>
      <c r="K34" s="1">
        <v>4932.5</v>
      </c>
      <c r="L34" s="1">
        <v>3817.5</v>
      </c>
    </row>
    <row r="35" spans="1:13" ht="12.75">
      <c r="A35" s="18" t="s">
        <v>31</v>
      </c>
      <c r="B35" s="1">
        <v>610.949</v>
      </c>
      <c r="C35" s="1">
        <v>307.063</v>
      </c>
      <c r="D35" s="1">
        <v>281.262</v>
      </c>
      <c r="E35" s="1">
        <v>511.353</v>
      </c>
      <c r="F35" s="1">
        <v>502.667</v>
      </c>
      <c r="G35" s="1">
        <v>211.1</v>
      </c>
      <c r="H35" s="1">
        <v>163.457</v>
      </c>
      <c r="I35" s="1">
        <v>1201.374</v>
      </c>
      <c r="J35" s="1">
        <v>464.98</v>
      </c>
      <c r="K35" s="1">
        <v>568.945</v>
      </c>
      <c r="L35" s="1">
        <v>309.933</v>
      </c>
      <c r="M35" s="1">
        <f>SUM(B35:L35)</f>
        <v>5133.083</v>
      </c>
    </row>
    <row r="36" spans="1:13" ht="12.75">
      <c r="A36" s="18" t="s">
        <v>32</v>
      </c>
      <c r="B36" s="1">
        <v>595.935</v>
      </c>
      <c r="C36" s="1">
        <v>303.3</v>
      </c>
      <c r="D36" s="8">
        <v>264.392</v>
      </c>
      <c r="E36" s="1">
        <v>511.42</v>
      </c>
      <c r="F36" s="1">
        <v>274.903</v>
      </c>
      <c r="G36" s="1">
        <v>207.489</v>
      </c>
      <c r="H36" s="1">
        <v>161.614</v>
      </c>
      <c r="I36" s="1">
        <v>1437.081</v>
      </c>
      <c r="J36" s="1">
        <v>458.693</v>
      </c>
      <c r="K36" s="1">
        <v>554.431</v>
      </c>
      <c r="L36" s="1">
        <v>311.471</v>
      </c>
      <c r="M36" s="1">
        <v>5080.73</v>
      </c>
    </row>
    <row r="37" spans="1:4" ht="12.75">
      <c r="A37" s="1"/>
      <c r="B37" s="1"/>
      <c r="D37" s="8"/>
    </row>
    <row r="38" spans="1:4" ht="12.75">
      <c r="A38" s="1"/>
      <c r="B38" s="1"/>
      <c r="D38" s="8"/>
    </row>
    <row r="39" spans="1:4" ht="12.75">
      <c r="A39" s="1"/>
      <c r="B39" s="1"/>
      <c r="D39" s="8"/>
    </row>
    <row r="40" spans="1:4" ht="12.75">
      <c r="A40" s="1"/>
      <c r="B40" s="1"/>
      <c r="D40" s="8"/>
    </row>
    <row r="41" spans="1:4" ht="12.75">
      <c r="A41" s="1"/>
      <c r="B41" s="1"/>
      <c r="D41" s="8"/>
    </row>
    <row r="42" spans="1:4" ht="12.75">
      <c r="A42" s="1"/>
      <c r="B42" s="1"/>
      <c r="D42" s="8"/>
    </row>
    <row r="43" spans="1:4" ht="12.75">
      <c r="A43" s="1"/>
      <c r="B43" s="1"/>
      <c r="D43" s="8"/>
    </row>
    <row r="47" spans="1:12" ht="12.75">
      <c r="A47" s="9" t="s">
        <v>10</v>
      </c>
      <c r="B47" s="9">
        <v>3675</v>
      </c>
      <c r="C47" s="9">
        <v>1540</v>
      </c>
      <c r="D47" s="9">
        <v>495</v>
      </c>
      <c r="E47" s="9">
        <v>8390</v>
      </c>
      <c r="F47" s="9">
        <v>1400</v>
      </c>
      <c r="G47" s="9">
        <v>2800</v>
      </c>
      <c r="H47" s="9">
        <v>1417.5</v>
      </c>
      <c r="I47" s="9">
        <v>5100</v>
      </c>
      <c r="J47" s="9">
        <v>1200</v>
      </c>
      <c r="K47" s="9">
        <v>2400</v>
      </c>
      <c r="L47" s="9">
        <v>8750</v>
      </c>
    </row>
    <row r="48" spans="1:12" ht="12.75">
      <c r="A48" s="9" t="s">
        <v>7</v>
      </c>
      <c r="B48" s="9">
        <v>904.125</v>
      </c>
      <c r="C48" s="9">
        <v>415.386</v>
      </c>
      <c r="D48" s="9">
        <v>115.805</v>
      </c>
      <c r="E48" s="9">
        <v>511.747</v>
      </c>
      <c r="F48" s="9">
        <v>154.643</v>
      </c>
      <c r="G48" s="9">
        <v>276.625</v>
      </c>
      <c r="H48" s="9">
        <v>117.543</v>
      </c>
      <c r="I48" s="9">
        <v>1791.984</v>
      </c>
      <c r="J48" s="9">
        <v>144.786</v>
      </c>
      <c r="K48" s="9">
        <v>324.453</v>
      </c>
      <c r="L48" s="9">
        <v>877.745</v>
      </c>
    </row>
    <row r="49" spans="1:12" ht="12.75">
      <c r="A49" s="9" t="s">
        <v>11</v>
      </c>
      <c r="B49" s="10">
        <f>D19</f>
        <v>595.9349831481896</v>
      </c>
      <c r="C49" s="10">
        <f>D20</f>
        <v>303.2999281946763</v>
      </c>
      <c r="D49" s="10">
        <f>D21</f>
        <v>264.3921573965548</v>
      </c>
      <c r="E49" s="10">
        <f>D22</f>
        <v>511.42022304426825</v>
      </c>
      <c r="F49" s="10">
        <f>D23</f>
        <v>274.903089635384</v>
      </c>
      <c r="G49" s="10">
        <f>D24</f>
        <v>207.48851660741863</v>
      </c>
      <c r="H49" s="10">
        <f>D25</f>
        <v>161.61439139844938</v>
      </c>
      <c r="I49" s="10">
        <f>D26</f>
        <v>1437.080896066111</v>
      </c>
      <c r="J49" s="10">
        <f>D27</f>
        <v>458.6933869137618</v>
      </c>
      <c r="K49" s="10">
        <f>D28</f>
        <v>554.4314553286075</v>
      </c>
      <c r="L49" s="10">
        <f>D29</f>
        <v>311.4705931886611</v>
      </c>
    </row>
    <row r="50" spans="3:13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</sheetData>
  <printOptions/>
  <pageMargins left="0.5" right="0.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dell262</dc:creator>
  <cp:keywords/>
  <dc:description/>
  <cp:lastModifiedBy>dell262</cp:lastModifiedBy>
  <cp:lastPrinted>2004-12-01T09:14:17Z</cp:lastPrinted>
  <dcterms:created xsi:type="dcterms:W3CDTF">2004-09-16T07:29:59Z</dcterms:created>
  <dcterms:modified xsi:type="dcterms:W3CDTF">2004-12-01T09:15:32Z</dcterms:modified>
  <cp:category/>
  <cp:version/>
  <cp:contentType/>
  <cp:contentStatus/>
</cp:coreProperties>
</file>